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p\Desktop\My papers\AFI\"/>
    </mc:Choice>
  </mc:AlternateContent>
  <bookViews>
    <workbookView xWindow="0" yWindow="0" windowWidth="16815" windowHeight="6720" firstSheet="1" activeTab="1"/>
  </bookViews>
  <sheets>
    <sheet name="Source for Dashboard" sheetId="32" state="hidden" r:id="rId1"/>
    <sheet name="Cover Page" sheetId="56" r:id="rId2"/>
    <sheet name="Dashboard" sheetId="60" r:id="rId3"/>
    <sheet name="Catalogue of CGS Intervention" sheetId="44" r:id="rId4"/>
    <sheet name="Pivot" sheetId="63" state="hidden" r:id="rId5"/>
    <sheet name="Questionnaire - Survey" sheetId="57" state="hidden" r:id="rId6"/>
    <sheet name="Drop-down" sheetId="16" state="hidden" r:id="rId7"/>
  </sheets>
  <definedNames>
    <definedName name="_xlnm._FilterDatabase" localSheetId="3" hidden="1">'Catalogue of CGS Intervention'!$F$1:$F$1048519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Z3" i="63" l="1"/>
  <c r="BZ4" i="63"/>
  <c r="BZ5" i="63"/>
  <c r="BZ6" i="63"/>
  <c r="BZ7" i="63"/>
  <c r="BZ8" i="63"/>
  <c r="BZ2" i="63"/>
  <c r="BY3" i="63"/>
  <c r="BY4" i="63"/>
  <c r="BY5" i="63"/>
  <c r="BY6" i="63"/>
  <c r="BY7" i="63"/>
  <c r="BY8" i="63"/>
  <c r="BY2" i="63"/>
  <c r="BX3" i="63"/>
  <c r="BX4" i="63"/>
  <c r="BX5" i="63"/>
  <c r="BX6" i="63"/>
  <c r="BX7" i="63"/>
  <c r="BX8" i="63"/>
  <c r="BX2" i="63"/>
  <c r="CC9" i="63"/>
  <c r="CD9" i="63"/>
  <c r="CB9" i="63"/>
  <c r="BT3" i="63"/>
  <c r="BT4" i="63"/>
  <c r="BT5" i="63"/>
  <c r="BT6" i="63"/>
  <c r="BT7" i="63"/>
  <c r="BT8" i="63"/>
  <c r="BT2" i="63"/>
  <c r="BP3" i="63"/>
  <c r="BP2" i="63"/>
  <c r="BL3" i="63"/>
  <c r="BL2" i="63"/>
  <c r="BH3" i="63"/>
  <c r="BH2" i="63"/>
  <c r="AZ4" i="63"/>
  <c r="AZ6" i="63"/>
  <c r="AZ5" i="63"/>
  <c r="AZ2" i="63"/>
  <c r="AZ3" i="63"/>
  <c r="AV3" i="63"/>
  <c r="AV2" i="63"/>
  <c r="AR2" i="63"/>
  <c r="AR3" i="63"/>
  <c r="AJ3" i="63"/>
  <c r="AJ4" i="63"/>
  <c r="AJ2" i="63"/>
  <c r="AI3" i="63"/>
  <c r="AI4" i="63"/>
  <c r="AI2" i="63"/>
  <c r="AH3" i="63"/>
  <c r="AH4" i="63"/>
  <c r="AH2" i="63"/>
  <c r="AM5" i="63"/>
  <c r="AN5" i="63"/>
  <c r="AL5" i="63"/>
  <c r="AD4" i="63"/>
  <c r="AD3" i="63"/>
  <c r="AD2" i="63"/>
  <c r="W3" i="63"/>
  <c r="W4" i="63"/>
  <c r="W5" i="63"/>
  <c r="W2" i="63"/>
  <c r="L3" i="63"/>
  <c r="L4" i="63"/>
  <c r="L2" i="63"/>
  <c r="K3" i="63"/>
  <c r="K4" i="63"/>
  <c r="K2" i="63"/>
  <c r="J3" i="63"/>
  <c r="J4" i="63"/>
  <c r="J2" i="63"/>
  <c r="O5" i="63"/>
  <c r="P5" i="63"/>
  <c r="N5" i="63"/>
  <c r="C3" i="63"/>
  <c r="C4" i="63"/>
  <c r="C2" i="63"/>
  <c r="F56" i="32" l="1"/>
  <c r="B56" i="32" l="1"/>
</calcChain>
</file>

<file path=xl/comments1.xml><?xml version="1.0" encoding="utf-8"?>
<comments xmlns="http://schemas.openxmlformats.org/spreadsheetml/2006/main">
  <authors>
    <author>hp</author>
  </authors>
  <commentList>
    <comment ref="K1" authorId="0" shapeId="0">
      <text>
        <r>
          <rPr>
            <b/>
            <sz val="9"/>
            <color indexed="81"/>
            <rFont val="Tahoma"/>
            <family val="2"/>
          </rPr>
          <t>hp:</t>
        </r>
        <r>
          <rPr>
            <sz val="9"/>
            <color indexed="81"/>
            <rFont val="Tahoma"/>
            <family val="2"/>
          </rPr>
          <t xml:space="preserve">
check that these dates are correct, doesn’t seem right.
</t>
        </r>
      </text>
    </comment>
    <comment ref="N1" authorId="0" shapeId="0">
      <text>
        <r>
          <rPr>
            <b/>
            <sz val="9"/>
            <color indexed="81"/>
            <rFont val="Tahoma"/>
            <family val="2"/>
          </rPr>
          <t>hp:</t>
        </r>
        <r>
          <rPr>
            <sz val="9"/>
            <color indexed="81"/>
            <rFont val="Tahoma"/>
            <family val="2"/>
          </rPr>
          <t xml:space="preserve">
include a note somewhere, maybe the introduction page on how this was converted</t>
        </r>
      </text>
    </comment>
    <comment ref="Q1" authorId="0" shapeId="0">
      <text>
        <r>
          <rPr>
            <b/>
            <sz val="9"/>
            <color indexed="81"/>
            <rFont val="Tahoma"/>
            <family val="2"/>
          </rPr>
          <t>hp:</t>
        </r>
        <r>
          <rPr>
            <sz val="9"/>
            <color indexed="81"/>
            <rFont val="Tahoma"/>
            <family val="2"/>
          </rPr>
          <t xml:space="preserve">
why are there 2 columns. </t>
        </r>
      </text>
    </comment>
    <comment ref="W1" authorId="0" shapeId="0">
      <text>
        <r>
          <rPr>
            <b/>
            <sz val="9"/>
            <color indexed="81"/>
            <rFont val="Tahoma"/>
            <family val="2"/>
          </rPr>
          <t>hp:</t>
        </r>
        <r>
          <rPr>
            <sz val="9"/>
            <color indexed="81"/>
            <rFont val="Tahoma"/>
            <family val="2"/>
          </rPr>
          <t xml:space="preserve">
does this mean beneficiaries apply directly to government for the places you put govt?</t>
        </r>
      </text>
    </comment>
    <comment ref="AB1" authorId="0" shapeId="0">
      <text>
        <r>
          <rPr>
            <b/>
            <sz val="9"/>
            <color indexed="81"/>
            <rFont val="Tahoma"/>
            <family val="2"/>
          </rPr>
          <t>hp:</t>
        </r>
        <r>
          <rPr>
            <sz val="9"/>
            <color indexed="81"/>
            <rFont val="Tahoma"/>
            <family val="2"/>
          </rPr>
          <t xml:space="preserve">
hide</t>
        </r>
      </text>
    </comment>
    <comment ref="AC1" authorId="0" shapeId="0">
      <text>
        <r>
          <rPr>
            <b/>
            <sz val="9"/>
            <color indexed="81"/>
            <rFont val="Tahoma"/>
            <family val="2"/>
          </rPr>
          <t>hp:</t>
        </r>
        <r>
          <rPr>
            <sz val="9"/>
            <color indexed="81"/>
            <rFont val="Tahoma"/>
            <family val="2"/>
          </rPr>
          <t xml:space="preserve">
hide</t>
        </r>
      </text>
    </comment>
    <comment ref="AD1" authorId="0" shapeId="0">
      <text>
        <r>
          <rPr>
            <b/>
            <sz val="9"/>
            <color indexed="81"/>
            <rFont val="Tahoma"/>
            <family val="2"/>
          </rPr>
          <t>hp:</t>
        </r>
        <r>
          <rPr>
            <sz val="9"/>
            <color indexed="81"/>
            <rFont val="Tahoma"/>
            <family val="2"/>
          </rPr>
          <t xml:space="preserve">
hide</t>
        </r>
      </text>
    </comment>
    <comment ref="AE1" authorId="0" shapeId="0">
      <text>
        <r>
          <rPr>
            <b/>
            <sz val="9"/>
            <color indexed="81"/>
            <rFont val="Tahoma"/>
            <family val="2"/>
          </rPr>
          <t>hp:</t>
        </r>
        <r>
          <rPr>
            <sz val="9"/>
            <color indexed="81"/>
            <rFont val="Tahoma"/>
            <family val="2"/>
          </rPr>
          <t xml:space="preserve">
</t>
        </r>
      </text>
    </comment>
    <comment ref="AG1" authorId="0" shapeId="0">
      <text>
        <r>
          <rPr>
            <b/>
            <sz val="9"/>
            <color indexed="81"/>
            <rFont val="Tahoma"/>
            <family val="2"/>
          </rPr>
          <t>hp:</t>
        </r>
        <r>
          <rPr>
            <sz val="9"/>
            <color indexed="81"/>
            <rFont val="Tahoma"/>
            <family val="2"/>
          </rPr>
          <t xml:space="preserve">
aint these three columns duplicated</t>
        </r>
      </text>
    </comment>
    <comment ref="Q2" authorId="0" shapeId="0">
      <text>
        <r>
          <rPr>
            <b/>
            <sz val="9"/>
            <color indexed="81"/>
            <rFont val="Tahoma"/>
            <family val="2"/>
          </rPr>
          <t>hp:</t>
        </r>
        <r>
          <rPr>
            <sz val="9"/>
            <color indexed="81"/>
            <rFont val="Tahoma"/>
            <family val="2"/>
          </rPr>
          <t xml:space="preserve">
during covid?</t>
        </r>
      </text>
    </comment>
    <comment ref="N14" authorId="0" shapeId="0">
      <text>
        <r>
          <rPr>
            <b/>
            <sz val="9"/>
            <color indexed="81"/>
            <rFont val="Tahoma"/>
            <family val="2"/>
          </rPr>
          <t>hp:</t>
        </r>
        <r>
          <rPr>
            <sz val="9"/>
            <color indexed="81"/>
            <rFont val="Tahoma"/>
            <family val="2"/>
          </rPr>
          <t xml:space="preserve">
Is this for the guarantee scheme or total world bank funding</t>
        </r>
      </text>
    </comment>
    <comment ref="Z14" authorId="0" shapeId="0">
      <text>
        <r>
          <rPr>
            <b/>
            <sz val="9"/>
            <color indexed="81"/>
            <rFont val="Tahoma"/>
            <family val="2"/>
          </rPr>
          <t>hp:</t>
        </r>
        <r>
          <rPr>
            <sz val="9"/>
            <color indexed="81"/>
            <rFont val="Tahoma"/>
            <family val="2"/>
          </rPr>
          <t xml:space="preserve">
no link?</t>
        </r>
      </text>
    </comment>
  </commentList>
</comments>
</file>

<file path=xl/sharedStrings.xml><?xml version="1.0" encoding="utf-8"?>
<sst xmlns="http://schemas.openxmlformats.org/spreadsheetml/2006/main" count="1520" uniqueCount="688">
  <si>
    <t>Name of the tab</t>
  </si>
  <si>
    <t>Short description</t>
  </si>
  <si>
    <t>Dashboard</t>
  </si>
  <si>
    <t>Definitions</t>
  </si>
  <si>
    <t>Region</t>
  </si>
  <si>
    <t>Middle Africa</t>
  </si>
  <si>
    <t>High-income</t>
  </si>
  <si>
    <t>Southern Africa</t>
  </si>
  <si>
    <t>Northern Africa</t>
  </si>
  <si>
    <t>Lower-middle income</t>
  </si>
  <si>
    <t>Target group(s)</t>
  </si>
  <si>
    <t>Target sector(s)</t>
  </si>
  <si>
    <t>Women</t>
  </si>
  <si>
    <t>Agriculture</t>
  </si>
  <si>
    <t>Fiscal policy</t>
  </si>
  <si>
    <t>Youth</t>
  </si>
  <si>
    <t>Trade</t>
  </si>
  <si>
    <t>Stimulus package</t>
  </si>
  <si>
    <t>Micro enterprises</t>
  </si>
  <si>
    <t>Manufacturing</t>
  </si>
  <si>
    <t>SME finance</t>
  </si>
  <si>
    <t>Rural livelihoods</t>
  </si>
  <si>
    <t>Informal sector</t>
  </si>
  <si>
    <t>Digital financing</t>
  </si>
  <si>
    <t>Urban livelihoods</t>
  </si>
  <si>
    <t>Financial sector</t>
  </si>
  <si>
    <t>Development bank support</t>
  </si>
  <si>
    <t>Migrants</t>
  </si>
  <si>
    <t>Digital economy</t>
  </si>
  <si>
    <t>Loan restructure</t>
  </si>
  <si>
    <t>People with disabilities</t>
  </si>
  <si>
    <t>Tourism</t>
  </si>
  <si>
    <t>Currency liquidity</t>
  </si>
  <si>
    <t>Adversely affected businesses by the COVID-19 crisis</t>
  </si>
  <si>
    <t>Transport</t>
  </si>
  <si>
    <t>Consumer protection</t>
  </si>
  <si>
    <t>Start ups</t>
  </si>
  <si>
    <t>Energy</t>
  </si>
  <si>
    <t>Interest rate</t>
  </si>
  <si>
    <t>Informal businesses</t>
  </si>
  <si>
    <t>Health care</t>
  </si>
  <si>
    <t>Not applicable</t>
  </si>
  <si>
    <t>Other</t>
  </si>
  <si>
    <t>Construction</t>
  </si>
  <si>
    <t>Mining</t>
  </si>
  <si>
    <t>Services</t>
  </si>
  <si>
    <t>Term</t>
  </si>
  <si>
    <t>Description</t>
  </si>
  <si>
    <t>COVID-19 policy</t>
  </si>
  <si>
    <t>This refers to whether a donor agency is supporting the respective policy. This can be through both financial or non-financial support.</t>
  </si>
  <si>
    <t>Overarching policy</t>
  </si>
  <si>
    <t>Policy action plan</t>
  </si>
  <si>
    <t>Policy intervention</t>
  </si>
  <si>
    <t>Policy facility</t>
  </si>
  <si>
    <t xml:space="preserve">Provision of third-party credit risk mitigation to lenders through the absorption of a portion of the lender’s losses on the loans made to SMEs in case of default </t>
  </si>
  <si>
    <t>Income group</t>
  </si>
  <si>
    <t>Country</t>
  </si>
  <si>
    <t>Western Africa</t>
  </si>
  <si>
    <t>Algeria</t>
  </si>
  <si>
    <t>Group</t>
  </si>
  <si>
    <t>Sector</t>
  </si>
  <si>
    <t>Unique countries by region</t>
  </si>
  <si>
    <t>Unique countries by income group</t>
  </si>
  <si>
    <t>Angola</t>
  </si>
  <si>
    <t>Benin</t>
  </si>
  <si>
    <t>Botswana</t>
  </si>
  <si>
    <t>Upper-middle-income</t>
  </si>
  <si>
    <t>Burkina Faso</t>
  </si>
  <si>
    <t>Low-income</t>
  </si>
  <si>
    <t xml:space="preserve">Burundi </t>
  </si>
  <si>
    <t>Eastern Africa</t>
  </si>
  <si>
    <t>Cameroon</t>
  </si>
  <si>
    <t>Cape Verde</t>
  </si>
  <si>
    <t>Central African Republic</t>
  </si>
  <si>
    <t>Chad</t>
  </si>
  <si>
    <t>Comoros</t>
  </si>
  <si>
    <t>Côte d'Ivoire</t>
  </si>
  <si>
    <t>Democratic Republic of the Congo</t>
  </si>
  <si>
    <t>Djibouti</t>
  </si>
  <si>
    <t>Egypt</t>
  </si>
  <si>
    <t>Equatorial Guinea</t>
  </si>
  <si>
    <t>Eritrea</t>
  </si>
  <si>
    <t>Eswatini</t>
  </si>
  <si>
    <t>Ethiopia</t>
  </si>
  <si>
    <t>Gabon</t>
  </si>
  <si>
    <t>Ghana</t>
  </si>
  <si>
    <t>Guinea</t>
  </si>
  <si>
    <t>Guinea Bissau</t>
  </si>
  <si>
    <t>Kenya</t>
  </si>
  <si>
    <t>Lesotho</t>
  </si>
  <si>
    <t>Liberia</t>
  </si>
  <si>
    <t>Libya</t>
  </si>
  <si>
    <t>Madagascar</t>
  </si>
  <si>
    <t>Malawi</t>
  </si>
  <si>
    <t>Mali</t>
  </si>
  <si>
    <t>Mauritania</t>
  </si>
  <si>
    <t>Mauritius</t>
  </si>
  <si>
    <t>Morocco</t>
  </si>
  <si>
    <t>Mozambique</t>
  </si>
  <si>
    <t>Namibia</t>
  </si>
  <si>
    <t>Niger</t>
  </si>
  <si>
    <t>Nigeria</t>
  </si>
  <si>
    <t xml:space="preserve">Nigeria </t>
  </si>
  <si>
    <t>Republic of Congo (Congo-Brazzaville)</t>
  </si>
  <si>
    <t>Rwanda</t>
  </si>
  <si>
    <t>São Tomé and Principe</t>
  </si>
  <si>
    <t>Senegal</t>
  </si>
  <si>
    <t>Seychelles</t>
  </si>
  <si>
    <t>Sierra Leone</t>
  </si>
  <si>
    <t>Somalia</t>
  </si>
  <si>
    <t>South Africa</t>
  </si>
  <si>
    <t>South Sudan</t>
  </si>
  <si>
    <t>Sudan</t>
  </si>
  <si>
    <t>Tanzania</t>
  </si>
  <si>
    <t>The Gambia</t>
  </si>
  <si>
    <t>Togo</t>
  </si>
  <si>
    <t>Tunisia</t>
  </si>
  <si>
    <t>Uganda</t>
  </si>
  <si>
    <t>Zambia</t>
  </si>
  <si>
    <t>Zimbabwe</t>
  </si>
  <si>
    <t>Name of the policy</t>
  </si>
  <si>
    <t>Income level group</t>
  </si>
  <si>
    <t>Source material language</t>
  </si>
  <si>
    <t>Development partner involvement</t>
  </si>
  <si>
    <t>Objective of the policy</t>
  </si>
  <si>
    <t>Description of the main interventions of the policy</t>
  </si>
  <si>
    <t>Numerical target details</t>
  </si>
  <si>
    <t>MSME definition</t>
  </si>
  <si>
    <t>Legal/regulatory framework</t>
  </si>
  <si>
    <t>No</t>
  </si>
  <si>
    <t xml:space="preserve">English </t>
  </si>
  <si>
    <t>No specified expiry date</t>
  </si>
  <si>
    <t xml:space="preserve">No </t>
  </si>
  <si>
    <t>Number of employees, revenue/turnover and asset value</t>
  </si>
  <si>
    <t>No information available</t>
  </si>
  <si>
    <t>Yes</t>
  </si>
  <si>
    <t>Not specified</t>
  </si>
  <si>
    <t>Detailed</t>
  </si>
  <si>
    <t>English</t>
  </si>
  <si>
    <t>French</t>
  </si>
  <si>
    <t>Revenue/turnover</t>
  </si>
  <si>
    <t>Number of employees</t>
  </si>
  <si>
    <t>Number of employees and revenue/turnover</t>
  </si>
  <si>
    <t>High-level</t>
  </si>
  <si>
    <t xml:space="preserve">No information available </t>
  </si>
  <si>
    <t xml:space="preserve">Not specified </t>
  </si>
  <si>
    <t>Ministry of Finance</t>
  </si>
  <si>
    <t>Unsure</t>
  </si>
  <si>
    <t>Commercial Banks</t>
  </si>
  <si>
    <t>Evaluation of target indicators</t>
  </si>
  <si>
    <t>Government</t>
  </si>
  <si>
    <t xml:space="preserve">Ministry of Finance </t>
  </si>
  <si>
    <t>Financial Inclusion and Entrepreneurship Scaling Project</t>
  </si>
  <si>
    <t>Start ups, Women, Youth</t>
  </si>
  <si>
    <t>Agriculture, Energy, Digital Economy, Trade</t>
  </si>
  <si>
    <t>* Liquidity Enhancement for MSMEs. 
* Scaling entrepreneurship and building Firm capabilities.
* Enhancing the enabling environment for supporting the financial inclusion and growth
of entrepreneurs.</t>
  </si>
  <si>
    <t xml:space="preserve">*Volume of MSMEs loans provided by the PFIs through the line of credit
* Ratio of loans from PFIs to women-owned6 MSMEs (%) (Percentage)
•*Volume of funds financed by MAIIC for innovative start-ups and early-stage SMEs
*Ratio of which are women-owned enterprises (%) (Percentage)
*Volume loans to MSMEs financed from the Covid-19 emergency liquidity facility
*Number of new firms established through the project support to incubators, and accelerators
*Ratio of which are women-owned (%) (Percentage)
*Number of MSMEs reporting improvement in capabilities
*Ratio of which are women-owned MSMEs (%) (Percentage) </t>
  </si>
  <si>
    <t>Micro: 1 to 4 employees; annual turnover of up to and an asset value of up to US$1,370.
Small: 5 to 20 employees, annual turnover of between US$6,849 and US$68,849 and maximum assets value of US$27,397
Medium: 21 to 99 employees, annual turnover of between US$68,849 and US$136,986 and maximum asset value of US$342,466</t>
  </si>
  <si>
    <t>Central Bank of Nigeria</t>
  </si>
  <si>
    <t>Number of employee, Asset value</t>
  </si>
  <si>
    <t>Asset value</t>
  </si>
  <si>
    <t>Bank of Tanzania</t>
  </si>
  <si>
    <t>Please disregard this tab</t>
  </si>
  <si>
    <t>Some sort of evaluation information available</t>
  </si>
  <si>
    <t>Target indicators met or outperformed</t>
  </si>
  <si>
    <t>Other indicators suggest success</t>
  </si>
  <si>
    <t>Target indicators not met</t>
  </si>
  <si>
    <t>Other indicators suggest failure</t>
  </si>
  <si>
    <t>Fiscal measures</t>
  </si>
  <si>
    <t>Monetary measures</t>
  </si>
  <si>
    <t>Balance of payment measures</t>
  </si>
  <si>
    <t>Structural measures</t>
  </si>
  <si>
    <t xml:space="preserve">No definition </t>
  </si>
  <si>
    <t xml:space="preserve">This refers to whether the policy was implemented as a response to the effects of COVID-19 pandemic. </t>
  </si>
  <si>
    <t>Central Bank of Eswatini</t>
  </si>
  <si>
    <t>Bank of Ghana</t>
  </si>
  <si>
    <t>Reserve Bank of Malawi</t>
  </si>
  <si>
    <t>Bank of Namibia</t>
  </si>
  <si>
    <t>Bank of Sierra Leone</t>
  </si>
  <si>
    <t>Link</t>
  </si>
  <si>
    <t xml:space="preserve">Challenges </t>
  </si>
  <si>
    <t>US$ 86 million </t>
  </si>
  <si>
    <t>link</t>
  </si>
  <si>
    <t>The project will only finance business activities that are expected to meet applicable E&amp;S Requirements within a reasonable period of time.</t>
  </si>
  <si>
    <t>Private Sector</t>
  </si>
  <si>
    <t>Businesses and household</t>
  </si>
  <si>
    <t>All sectors affected by the pandemic'</t>
  </si>
  <si>
    <t>MSMES</t>
  </si>
  <si>
    <t>Businesses</t>
  </si>
  <si>
    <t>Ongoing</t>
  </si>
  <si>
    <t>Multisectoral</t>
  </si>
  <si>
    <t>Number of Beneficiaries</t>
  </si>
  <si>
    <t>Not Specified</t>
  </si>
  <si>
    <t>Yes (World Bank)</t>
  </si>
  <si>
    <t>There are a limited number of staff members to provide the TA offered, with this limiting the ability to scale coverage.</t>
  </si>
  <si>
    <t>1000 MSMEs reporting improvement in capabilities &amp; 500  new firms established through the project support to incubators and accelerators</t>
  </si>
  <si>
    <t>Risk Bearer</t>
  </si>
  <si>
    <t> households and MSME</t>
  </si>
  <si>
    <t>The Government</t>
  </si>
  <si>
    <t>Enterprises</t>
  </si>
  <si>
    <t>* The new scheme will enable local businesses to tackle the consequences of COVID-19 and continue to invest and create jobs</t>
  </si>
  <si>
    <t> will benefit hundreds of SMEs operating in key sectors of the local economy</t>
  </si>
  <si>
    <t>Covid-19 Loan Guarantee Scheme</t>
  </si>
  <si>
    <t xml:space="preserve"> R100 billion and expected to increase it to R200 billion</t>
  </si>
  <si>
    <t>Circular ( The National Treasury )</t>
  </si>
  <si>
    <t>Suretyships or guarantees may also be required.</t>
  </si>
  <si>
    <t xml:space="preserve">Fewer than 200 employees, Annual turnover of less than R64 million, Capital assets of less than R10 million. Businesses in good standing with their banks at 31 December 2019, registered with SARS and financially
distressed as a result of the Covid-19 outbreak and subsequent lockdowns qualify. </t>
  </si>
  <si>
    <t xml:space="preserve">Commercial banks and the National Treasury </t>
  </si>
  <si>
    <t>*measures planned by the government to cushion business and individuals affected by the ongoing national lockdown aimed at preventing the spread of the deadly virus.</t>
  </si>
  <si>
    <t> 12 April 2020 </t>
  </si>
  <si>
    <t> registered businesses with less than 250 employees</t>
  </si>
  <si>
    <t>CFA20 billion</t>
  </si>
  <si>
    <t>* The government of Mali announced it will mobilize at least CFA500 billion to support the economy and assist the populations most vulnerable to the coronavirus, while drastic measures are being taken to limit its propagation in the country.</t>
  </si>
  <si>
    <t>Excutive Order</t>
  </si>
  <si>
    <t>Key Sectors</t>
  </si>
  <si>
    <t>December 9, 2020</t>
  </si>
  <si>
    <t>Sh10 billion</t>
  </si>
  <si>
    <t>*To cushion the impact of Covid-19 on MSMEs</t>
  </si>
  <si>
    <t>To reach over  60% of 7.4 million MSMEs in the country</t>
  </si>
  <si>
    <t>MSMEs across all sectors</t>
  </si>
  <si>
    <t>* the scheme is part of government’s efforts designed to assist SMEs that are hard-hit as a result of the economic and social impact of the COVID-19 pandemic.</t>
  </si>
  <si>
    <t>Tanzania Agricultural Development Bank</t>
  </si>
  <si>
    <t> signed a Memorandum of Understanding</t>
  </si>
  <si>
    <t>* increasing the country’s capacity for production; building a competitive economy that will stimulate the country’s participation in trade and investment; and stimulate human development.</t>
  </si>
  <si>
    <t> will consider providing individual guarantee relating to loans granted to Tanzanian agri-SMEs on a case-by-case basis. lso, whenever the workforce, or the produce directly benefits more women, that too will be a consideration for the business to access a more advantageous interest rate to the finances they require.</t>
  </si>
  <si>
    <t>1st July 2021</t>
  </si>
  <si>
    <t>Agric-Smes Credit Line</t>
  </si>
  <si>
    <t>40 Billion Kwanzas</t>
  </si>
  <si>
    <t>National Bank of Angola (BNA)</t>
  </si>
  <si>
    <t>issued 476 guarantee MSMEs</t>
  </si>
  <si>
    <t>* To mitigate the negative impacts of credit constraints on the growth and economic performance of SMEs and farmers during the covid 19</t>
  </si>
  <si>
    <t>SMEs, the agriculture sector, and women entrepreneurs</t>
  </si>
  <si>
    <t>* the creation of this fund is intended to guarantee credits granted by banking establishments to national SMEs whose capital is more than 50% owned by Ivorians.</t>
  </si>
  <si>
    <t>Only SMEs whose capital is more than 50% owned by Ivorians are allowed to access the loan</t>
  </si>
  <si>
    <t>Cameroun</t>
  </si>
  <si>
    <t>Central Africa</t>
  </si>
  <si>
    <t> AFD Group</t>
  </si>
  <si>
    <t xml:space="preserve">The Government </t>
  </si>
  <si>
    <t>*To mitigate the economic impact of the COVID-19 shock on businesses, households and
to maintain macro-economic and financial stability</t>
  </si>
  <si>
    <t>April'2020</t>
  </si>
  <si>
    <t>Commercial Bank</t>
  </si>
  <si>
    <t>women and youth and MSMEs</t>
  </si>
  <si>
    <t>Nov 30 2020</t>
  </si>
  <si>
    <t>less than 200 employees</t>
  </si>
  <si>
    <t>*This project is an important contribution to the government’s post-COVID Economic Recovery Plan, promoting investment in priority growth sectors, supporting jobs and reinforcing Rwanda’s financial system’s crisis preparedness</t>
  </si>
  <si>
    <t>Government and World Bank</t>
  </si>
  <si>
    <t xml:space="preserve"> Business Development Fund (BDF)</t>
  </si>
  <si>
    <t>September 20, 2021</t>
  </si>
  <si>
    <t>Small Scale Enterprise Loan Guarantee Scheme (SSELGS).</t>
  </si>
  <si>
    <t>98% for start-up businesses and 95% for existing businesses</t>
  </si>
  <si>
    <t>Start ups and MSMEs</t>
  </si>
  <si>
    <t>* To relieve the negative economic effects caused by the pandemic on youth own businesses</t>
  </si>
  <si>
    <t>Ghana Incentive-based Risk-sharing System for Agricultural Lending (GIRSAL)</t>
  </si>
  <si>
    <t>* is to help SMEs to borrow from banks at lower rates and with longer tenor.</t>
  </si>
  <si>
    <t>GH¢ 2 billion</t>
  </si>
  <si>
    <t xml:space="preserve">*to promote economic development and work to poverty reduction, by providing to financial institutions guarantees and other similar financial products or related, and maximizing the use of other non-consuming guarantees of public funds. </t>
  </si>
  <si>
    <t>May 29, 2020</t>
  </si>
  <si>
    <t>tourism, merchandise, catering, agriculture, breeding, fishing, education, culture, youth and all other sector recognized as eligible</t>
  </si>
  <si>
    <t>Loan Portfolio Guarantee</t>
  </si>
  <si>
    <t>Sidian Bank</t>
  </si>
  <si>
    <t>Yes (African Guarantee Fund)</t>
  </si>
  <si>
    <t>Thousands of SMEs</t>
  </si>
  <si>
    <t>*The partnership seeks to support the growth of SMEs through provision of guarantees for the Bank’s customer loan facilities. One of the challenges that many SMEs face in accessing credit, is lack of adequate collateral to support their borrowing.</t>
  </si>
  <si>
    <t>Lack of program awaerness</t>
  </si>
  <si>
    <t> period of 4 years </t>
  </si>
  <si>
    <t>7th January 2020</t>
  </si>
  <si>
    <t>Centenary Bank</t>
  </si>
  <si>
    <t>SME FINANCE PARTNERSHIP</t>
  </si>
  <si>
    <t xml:space="preserve">*This partnership will boost access to finance for more SMEs which will ultimately lead to job creation and revenue generation. </t>
  </si>
  <si>
    <t> 5-year partnership</t>
  </si>
  <si>
    <t> MARCH 2020</t>
  </si>
  <si>
    <t>CFAF 200 billion</t>
  </si>
  <si>
    <t>turnover between 100 million and 2 billion</t>
  </si>
  <si>
    <t>-be registered in the Trade and Personal Property Credit Register (RCCM) before February 29, 2020; have at least 5 employees on permanent or fixed-term contracts as of February 29, 2020; -have lost at least 33% of its turnover due to the Covid-19 pandemic (comparison between Q1 2019 and Q2 2020 and between the 12 months preceding respectively March 2019 and March 2020. -have financial statements for the last three years. For companies with less than three (03) years of existence, all available financial statements and a business plan ; -not benefit from State aid in similar funds; -not have had a downgraded credit during the last twelve (12) months prior to February 29, 2020.</t>
  </si>
  <si>
    <t>Requirements Gap: SMEs who do not meet the condition are ruled out</t>
  </si>
  <si>
    <t>The government</t>
  </si>
  <si>
    <t>Agriculture, forestry and fishing</t>
  </si>
  <si>
    <t xml:space="preserve">*operation aims at addressing the long-standing credit constraints of agri-food value chain actors in Benin by de-risking agricultural lending for financial institutions. </t>
  </si>
  <si>
    <t>*aimed at reinvigorating the economy and providing relief to individuals, families, small
businesses and industries impacted by the economic slowdown caused by the Coronavirus
pandemic</t>
  </si>
  <si>
    <t>Economic Recovery and Stimulus Package (SMEs Funding)</t>
  </si>
  <si>
    <t>SMEs and Women</t>
  </si>
  <si>
    <t>Policy Initiator</t>
  </si>
  <si>
    <t>Mixed</t>
  </si>
  <si>
    <t>International Financial Institution</t>
  </si>
  <si>
    <t>Count</t>
  </si>
  <si>
    <t>Income Level</t>
  </si>
  <si>
    <t>Amount</t>
  </si>
  <si>
    <t>Time Frame</t>
  </si>
  <si>
    <t>Two Years</t>
  </si>
  <si>
    <t>Four Years</t>
  </si>
  <si>
    <t xml:space="preserve">Five Years </t>
  </si>
  <si>
    <t>Only Nationally Owned Business Access Program</t>
  </si>
  <si>
    <t>Technical Issues</t>
  </si>
  <si>
    <t>Financial Issues</t>
  </si>
  <si>
    <t>Lack of Program Awareness</t>
  </si>
  <si>
    <t>Bureaucracy</t>
  </si>
  <si>
    <t>Requirements Gap</t>
  </si>
  <si>
    <t>Challenges 6</t>
  </si>
  <si>
    <t>Comply to Environmental Standard</t>
  </si>
  <si>
    <t>Business Must be Nationally Owned</t>
  </si>
  <si>
    <t>Registered Business</t>
  </si>
  <si>
    <t>Application &amp; Required Documentation</t>
  </si>
  <si>
    <t>Application through Fin. Institutions</t>
  </si>
  <si>
    <t>General MSMEs</t>
  </si>
  <si>
    <t>Agro-MSMEs</t>
  </si>
  <si>
    <t>Youth MSMEs</t>
  </si>
  <si>
    <t>Women and Youth owned MSMEs</t>
  </si>
  <si>
    <t>Timeframe</t>
  </si>
  <si>
    <t>count</t>
  </si>
  <si>
    <t>Lender</t>
  </si>
  <si>
    <t>Credit line: support for the development of SMEs aimed at strengthening their resilience to economic, social and health challenges, in particular the COVID-19 pandemic.</t>
  </si>
  <si>
    <t>Percent</t>
  </si>
  <si>
    <t>Displays key summary statistics and is based on the MSME CGS catalogue</t>
  </si>
  <si>
    <t>Provides definitions for the key categorizations used in the MSME CGS catalogue</t>
  </si>
  <si>
    <t>Main database displaying MSME CGS policies adopted by African countries</t>
  </si>
  <si>
    <t>Catalogue of CGS Interventions</t>
  </si>
  <si>
    <t>Pivot Table</t>
  </si>
  <si>
    <t>Displays the calculations used for dashboard development</t>
  </si>
  <si>
    <t>Lower-middle-income</t>
  </si>
  <si>
    <t>Upper-middle-icome</t>
  </si>
  <si>
    <t>Created in 2011, received funding from World Bank on June 14, 2021</t>
  </si>
  <si>
    <t>Mitigating Covid-19 Constraints</t>
  </si>
  <si>
    <t>S/N</t>
  </si>
  <si>
    <t>Portugese</t>
  </si>
  <si>
    <t>Policy initiator</t>
  </si>
  <si>
    <t>Policy issuing authority / implementing actor(s)</t>
  </si>
  <si>
    <t>Value of the Guarantee Fund (Local Currency)</t>
  </si>
  <si>
    <t>Initial GNF 50 billion capital</t>
  </si>
  <si>
    <t>Youth and SMEs</t>
  </si>
  <si>
    <t>Commencement date</t>
  </si>
  <si>
    <t xml:space="preserve">Ministry of Finance / National Bank of Angola </t>
  </si>
  <si>
    <t>Ministry of Finance / National Development Corporation (LNDC) and the Ministry of Small Businesses</t>
  </si>
  <si>
    <t>Ministry of Finance / Economic Planning and Development, Ministry of Industry and Trade, Reserve Bank of Malawi World Bank</t>
  </si>
  <si>
    <t>The Government through the Association Professionnelle des Banques et Établissements Financiers du Sénégal (APBEFS)</t>
  </si>
  <si>
    <t>Choose Africa initiative </t>
  </si>
  <si>
    <t>The Government - delivered through Small &amp; Medium Enterprises Development Corporation (SMEDCO), the Women's Bank and Empower Bank</t>
  </si>
  <si>
    <t>CGS in existence prior to Covid?</t>
  </si>
  <si>
    <t>Equivalent in USD (million)</t>
  </si>
  <si>
    <t>Yes (African Development Bank -AfDB)</t>
  </si>
  <si>
    <t xml:space="preserve">Credit Guarantee Fund </t>
  </si>
  <si>
    <t>New</t>
  </si>
  <si>
    <t>Old but expanded</t>
  </si>
  <si>
    <t xml:space="preserve">Facilitates access to credit for companies and entrepreneurs </t>
  </si>
  <si>
    <t>Facilitate Access to Credit</t>
  </si>
  <si>
    <t>(i) Be a company incorporated under Ivorian law with a maximum turnover of one billion FCFA over three successive years (2017,2018 and 2019), (ii) be in business for at least two fiscal years, ( iii) be a company whose activities have been negatively impacted by Covid 19 with a real loss of 30% of turnover, (iv) be up to date with its tax and social declarations as of January 31, 2020, (v) provide a business continuity plan. (vi) national SMEs whose capital is more than 50% owned by Ivorians.</t>
  </si>
  <si>
    <t>Youth owned Businesses</t>
  </si>
  <si>
    <t>Strengthening business resilience</t>
  </si>
  <si>
    <t>Mitigation and Recovery from Covid-19 Constraints</t>
  </si>
  <si>
    <t>Policy objectives/categorization</t>
  </si>
  <si>
    <t>Created in 2012 but recapitalized in May 2020 due to covid-19.</t>
  </si>
  <si>
    <t>Link
http://www.fgc.gv.ao/</t>
  </si>
  <si>
    <t>Source(s)</t>
  </si>
  <si>
    <t>Presidential Decree</t>
  </si>
  <si>
    <t xml:space="preserve">Memorandum of understanding between the State of Cameroon and Société Générale Cameroon </t>
  </si>
  <si>
    <t>Respondent ID</t>
  </si>
  <si>
    <t>Q5. Are you aware of any ongoing (or recently concluded) CGS related program(s) in your country?</t>
  </si>
  <si>
    <t>Q6. If Yes, please list below, and their objectives. If No, do you have any idea why CGSs are not used?</t>
  </si>
  <si>
    <t>Q7. Are the CGSs listed above linked to covid19 stimulus initiatives? Please specify which one.</t>
  </si>
  <si>
    <t>Q8. How much has been earmarked or disbursed for the COVID-19 related CGSs?</t>
  </si>
  <si>
    <t>Q9. How is/are the scheme(s) funded or run? Tick as appropriate.</t>
  </si>
  <si>
    <t>Q10. Who are the intended beneficiaries? Tick relevant sections.</t>
  </si>
  <si>
    <t>Q11. What is the timeframe for these initiatives? Tick as appropriate</t>
  </si>
  <si>
    <t>Q12. What type of loans or financial products qualify for the CGSs?</t>
  </si>
  <si>
    <t>Q13. What does the CGS guarantee? Please tick as appropriate.</t>
  </si>
  <si>
    <t>Q14. Are there preconditions that need to be met, to access or qualify for the CGSs highlighted</t>
  </si>
  <si>
    <t>Q15. If yes, please list the major eligibility criteria.</t>
  </si>
  <si>
    <t>Q16. How are guarantee applications assessed? Tick as appropriate.</t>
  </si>
  <si>
    <t>Q17. What is the threshold and maximum amount / percentage of coverage for these guarantee products?</t>
  </si>
  <si>
    <t>Q18. What is the level of public awareness of these CGSs?</t>
  </si>
  <si>
    <t>Q19. How is/are these CGSs implemented or what is the delivery channel?</t>
  </si>
  <si>
    <t>Q20. What is the risk sharing arrangement? example 70:30</t>
  </si>
  <si>
    <t xml:space="preserve">Q21. Who is responsible for supervising and monitoring the scheme? </t>
  </si>
  <si>
    <t>Q22. Is the CGS accompanied by MSME developmental support? Tick relevant support.</t>
  </si>
  <si>
    <t>Q23. Any idea on the default rate observed on guaranteed loans under the scheme(s)?</t>
  </si>
  <si>
    <t>Q24. Based on your experience, how critical has the CGS been to local MSME beneficiaries or beneficiaries as a whole in accessing finance?</t>
  </si>
  <si>
    <t>Q25. Considering your country’s context, are there any factors that contribute to the success of these schemes?</t>
  </si>
  <si>
    <t>Q26. Are there any factors that have been observed to impede the success of these schemes?</t>
  </si>
  <si>
    <t>Q27. Have the CGSs undergone any internal or external evaluation against set targets/objectives?</t>
  </si>
  <si>
    <t>Q28. Any idea of the success rate, in terms of impact or meeting objectives? On a scale of 1 to 10, 10 being the highest *</t>
  </si>
  <si>
    <t>Q29. How adequate/sufficient is the current supply of credit guarantees in your country?</t>
  </si>
  <si>
    <t>Q30. Any recommendations for ensuring an effective policy and implementation approach for CGSs?</t>
  </si>
  <si>
    <t>Q31. Other relevant information regarding the CGS. Please take into consideration the following: legal framework of the CGS, structure of the scheme, intended number of beneficiaries, if the targeted reach is national or subnational, rationale behind the choice for mode of delivering the CGS, rationale for eligibility criteria, what precautions are put in place to ensure fairness in the application review process, maximum loan tenure covered, in case of default who is responsible for loan recovery, repercussion for defaulting beneficiaries, etc.</t>
  </si>
  <si>
    <t>Q1. Name of Institution</t>
  </si>
  <si>
    <t>Q2. Country</t>
  </si>
  <si>
    <t>Q3. Respondent's name</t>
  </si>
  <si>
    <t>Q4. Function/Position in the Organization</t>
  </si>
  <si>
    <t>Response</t>
  </si>
  <si>
    <t>Open-Ended Response</t>
  </si>
  <si>
    <t>State led</t>
  </si>
  <si>
    <t>Development partner organization led</t>
  </si>
  <si>
    <t>Private sector led</t>
  </si>
  <si>
    <t>State &amp; Private Sector led</t>
  </si>
  <si>
    <t>State &amp; Development partner organization</t>
  </si>
  <si>
    <t>Joint funding &amp; administration</t>
  </si>
  <si>
    <t>Other (please explain)</t>
  </si>
  <si>
    <t>Microentrepreneurs (all sector)</t>
  </si>
  <si>
    <t>Small and medium (all sector)</t>
  </si>
  <si>
    <t>Sole proprietor / informal owner (all sector)</t>
  </si>
  <si>
    <t>Rural dwellers</t>
  </si>
  <si>
    <t>Agriculture/agro allied</t>
  </si>
  <si>
    <t>Hospitality/Tourism</t>
  </si>
  <si>
    <t>Entire population</t>
  </si>
  <si>
    <t>Other (please describe briefly)</t>
  </si>
  <si>
    <t>Short-term (0 - 3 years)</t>
  </si>
  <si>
    <t>Medium-term (3 - 5 years)</t>
  </si>
  <si>
    <t>Long-term (&gt;5 years)</t>
  </si>
  <si>
    <t>Loan principal</t>
  </si>
  <si>
    <t>Interest payment</t>
  </si>
  <si>
    <t>Other (please describe)</t>
  </si>
  <si>
    <t>Individually</t>
  </si>
  <si>
    <t>As a portfolio</t>
  </si>
  <si>
    <t>Assessment outsourced to lender</t>
  </si>
  <si>
    <t>Development financial institution</t>
  </si>
  <si>
    <t>Credit Associations</t>
  </si>
  <si>
    <t>Government owned guarantee institution</t>
  </si>
  <si>
    <t>Direct guarantee from central bank</t>
  </si>
  <si>
    <t>Technical assistance</t>
  </si>
  <si>
    <t>Business advisory</t>
  </si>
  <si>
    <t>Capacity building and training</t>
  </si>
  <si>
    <t>Other (please specify)</t>
  </si>
  <si>
    <t>BCEAO</t>
  </si>
  <si>
    <t>KEBE CHEICK OUMAR</t>
  </si>
  <si>
    <t>Bank Financing Analyst</t>
  </si>
  <si>
    <t>The BCEAO rather wants to act on the demand for credit, by setting up a support framework for SMEs, which would make them more credible from the point of view of the banks.</t>
  </si>
  <si>
    <t>Sénégal</t>
  </si>
  <si>
    <t>Kofi TODZRO</t>
  </si>
  <si>
    <t>Chef de Service</t>
  </si>
  <si>
    <t>Reflections are underway in this direction</t>
  </si>
  <si>
    <t>Princess Kanu</t>
  </si>
  <si>
    <t>Senior Manager</t>
  </si>
  <si>
    <t>CENTRAL BANK OF NIGERIA</t>
  </si>
  <si>
    <t>NIGERIA</t>
  </si>
  <si>
    <t>EMEM OFFIONG</t>
  </si>
  <si>
    <t>DATA OFFICER</t>
  </si>
  <si>
    <t xml:space="preserve">TARGET CREDIT FACILITY- TO HELP FAMILIES AND BUSINESSES AFFECTED BY THE COVID PANDEMIC     ANCHOR BORROWERS PROGRAM (ABP)- TO ASSIST FARMERS WITH FERTILISERS AND OTHER INCENTIVES FOR FARMING  Agri-Business Small and Medium Enterprises Investment Scheme (AGSMEIS) -To support and complement the Federal Governments' efforts at promoting Agri-businesses/Small and Medium Enterprises as a vehicle for sustainable economic development and employment generation.   </t>
  </si>
  <si>
    <t>NOT SURE OF THAT</t>
  </si>
  <si>
    <t>CBN LED AND NIRSAL MICRO FINANCE BANK</t>
  </si>
  <si>
    <t xml:space="preserve"> SMEs, MANUFACTURERS, HEALTH INDUSTRY, CREATIVE ARTS, FILM SECTOR, </t>
  </si>
  <si>
    <t>SOURCE OF INCOME, CASH FLOW, SOURCE OF RETURNS</t>
  </si>
  <si>
    <t>9%</t>
  </si>
  <si>
    <t>High</t>
  </si>
  <si>
    <t>70-30</t>
  </si>
  <si>
    <t>NIRSAL MICRO FINANCE BANKS</t>
  </si>
  <si>
    <t>Very important</t>
  </si>
  <si>
    <t>AWARENESS/SENSITIZATION CAMPAIGN</t>
  </si>
  <si>
    <t>ECONOMIC FACTORS</t>
  </si>
  <si>
    <t>Moderate</t>
  </si>
  <si>
    <t>EFFECTIVE ENLIGHTENMENT; BUSINESS APPRAISAL</t>
  </si>
  <si>
    <t>BENEFICIARIES ARE LOPSIDED; HIJACKING BY POLITICIANS; DELAY IN PROCESSING; BUREACRACY</t>
  </si>
  <si>
    <t>Hlengiwe Simelane</t>
  </si>
  <si>
    <t>Credit Guarantee Officer</t>
  </si>
  <si>
    <t>1. Small Scale Enterprise Loan Guarantee Scheme  2. Export Credit Guarantee Scheme</t>
  </si>
  <si>
    <t>E0,00</t>
  </si>
  <si>
    <t>Long term loans</t>
  </si>
  <si>
    <t>a viable business</t>
  </si>
  <si>
    <t>E3.3 million</t>
  </si>
  <si>
    <t xml:space="preserve">95;5 - Small Scale Guarantee  85;15 -  - Small Scale Guarantee  90:10 - Export Credit Guarantee  </t>
  </si>
  <si>
    <t>Low</t>
  </si>
  <si>
    <t>Moderately important</t>
  </si>
  <si>
    <t>yes</t>
  </si>
  <si>
    <t>Sufficient</t>
  </si>
  <si>
    <t>engagement of various stakeholders</t>
  </si>
  <si>
    <t>inability to reach national level due to marketing constraints</t>
  </si>
  <si>
    <t xml:space="preserve">ministry of finance and national planning </t>
  </si>
  <si>
    <t>zambia</t>
  </si>
  <si>
    <t>madalitso Mwanza</t>
  </si>
  <si>
    <t xml:space="preserve">Economist </t>
  </si>
  <si>
    <t>To assist viable MSMEs obtain affordable financing from financial institutions</t>
  </si>
  <si>
    <t>nil</t>
  </si>
  <si>
    <t xml:space="preserve">business loans </t>
  </si>
  <si>
    <t>Banque centrale du congo</t>
  </si>
  <si>
    <t>DRC</t>
  </si>
  <si>
    <t>LUBOA NGOVO WILLY</t>
  </si>
  <si>
    <t>Directeur Adjoint</t>
  </si>
  <si>
    <t>No realy idea why CGS</t>
  </si>
  <si>
    <t>Central Bank of Tunisia</t>
  </si>
  <si>
    <t>Eya Mathlouthi</t>
  </si>
  <si>
    <t>Sous-chef de service</t>
  </si>
  <si>
    <t>Reserve of malawi</t>
  </si>
  <si>
    <t>malawi</t>
  </si>
  <si>
    <t>thelma  saiwa</t>
  </si>
  <si>
    <t>Chief Examiner Aml/CFT</t>
  </si>
  <si>
    <t xml:space="preserve">Ghana </t>
  </si>
  <si>
    <t xml:space="preserve">Ismail Adam </t>
  </si>
  <si>
    <t>AssistantDirector</t>
  </si>
  <si>
    <t>Ghana Incentive Based Risk Sharing System for Agricultural Lending (GIRSAL)</t>
  </si>
  <si>
    <t>$100 million</t>
  </si>
  <si>
    <t>Guarantees</t>
  </si>
  <si>
    <t>75% of the loan amount</t>
  </si>
  <si>
    <t>75:25</t>
  </si>
  <si>
    <t xml:space="preserve">Stakeho²lders engagement and support International development agencies </t>
  </si>
  <si>
    <t>Nine</t>
  </si>
  <si>
    <t>Mark Lungu</t>
  </si>
  <si>
    <t>Director</t>
  </si>
  <si>
    <t>Government does want to carry contingent liabilities</t>
  </si>
  <si>
    <t xml:space="preserve">Central Bank of Seychelles </t>
  </si>
  <si>
    <t xml:space="preserve">Seychelles </t>
  </si>
  <si>
    <t>Cyril Benoiton</t>
  </si>
  <si>
    <t>Financial Surveillance Analyst</t>
  </si>
  <si>
    <t xml:space="preserve">1) Encouraging business development and entrepreneurship.   2) Encourage to adoption of efficient energy related products, renewable energy technologies and water efficient products and rainwater harvesting systems by SMEs. </t>
  </si>
  <si>
    <t xml:space="preserve">A separate scheme was introduced for COVID-19 purposes directed at MSMEs for a sum of SCR500 million (approx. USD 34 million) </t>
  </si>
  <si>
    <t>1) SME and SEEREP Schemes are state led whereby the government provides interest rate subsidy and partially guarantees the schemes. These schemes are administered by the financial institutions. 2) The scheme introduced for COVID-19 purposes was introduced and funded by the Central Bank and the Government provides partial guarantee</t>
  </si>
  <si>
    <t xml:space="preserve">1) SME Government Scheme - business loans excluding re-financing   2) SEEREP Scheme - business loans but only for the purpose of adoption of efficient energy related products, renewable energy technologies and water efficient products and rainwater harvesting excluding re-financing </t>
  </si>
  <si>
    <t xml:space="preserve">1) SME Government Scheme - Annual turnover below SCR6 million (approx. USD406,735). Applicants have to meet any criteria as per the respective financial institution's guidelines, including having a good credit status.   2) SEEREP Scheme - Annual turnover below SCR6 million (approx. USD406,735). Loan only to be used exclusively to finance the acquisition, installation and utilization of energy-efficient consumables and home appliances together with renewable energy sources endorsed by the Seychelles Energy Commission. Loans with respect to the home appliances shall be made directly to the supplier of the items being purchased. The borrower is a registered resident in Seychelles with an account standing with the Public Utilities Corporation. Borrower must not have been declared bankrupt under a court ruling. Debt/income ratio should not exceed 40%. Borrower must not be a defaulter.   3) COVID-19 Scheme - Annual turnover not exceeding SCR25 million (approx. USD1.7 million). The business' existing credit facilities must have been in good order as at the end of February 2020. MSMEs assisted under the Small Business Support Fund (another COVID-19 related scheme) are not eligible for assistance under the Central Bank scheme. </t>
  </si>
  <si>
    <t>1) SME Government Scheme - 50% (for tenors of 0-5 years); 60% (for tenors of 6 years); 70% (for tenors of 7 years and above). 2) SEEREP Scheme - not more than 50%. 3) COVID-19 scheme - 70%</t>
  </si>
  <si>
    <t>Varies depending on the scheme type, but ranges between 50:50, 60:40, 70:30</t>
  </si>
  <si>
    <t xml:space="preserve">1) SME Government and SEEREP Scheme - Ministry of Finance  2) COVID-19 Scheme - Central Bank </t>
  </si>
  <si>
    <t>N/A</t>
  </si>
  <si>
    <t xml:space="preserve">1) Awareness   2) Access to affordable credit   3) The guarantee and interest rate subsidy element </t>
  </si>
  <si>
    <t xml:space="preserve">1) Risk appetite of the financial institutions   2) Bureaucracy due to Government involvement which has resulted in some financial institutions backing out of the schemes </t>
  </si>
  <si>
    <t>1) The need for proper consultation on the scope and objectives. The objective of the schemes should be clear and well defined in line with national objectives.   2) The need for less bureaucracy which will encourage the financial institutions to onboard such schemes.   3) The need for continuous awareness on the schemes. 4) The need for ancillary services to such schemes such has relevant trainings for MSMEs</t>
  </si>
  <si>
    <t>1) Loan tenor varies but usually up to 10 years as a maximum  2) Guarantee provided is as a matter of last resort   3) Personal contribution of 2.5% of the loan amount    4) Collateral provision should not be more than 100% of the loan amount   5) Defaults are subjected to penalties as per the respective financial institution's policy</t>
  </si>
  <si>
    <t>Petrus Shifotoka</t>
  </si>
  <si>
    <t>Principal Economist</t>
  </si>
  <si>
    <t>We have a National Credit Guarantee Scheme in Place</t>
  </si>
  <si>
    <t>None</t>
  </si>
  <si>
    <t>Any loan that SMEs have applied for from the participating Lending Institutions</t>
  </si>
  <si>
    <t>SME should be registered in Namibia  SME should meet all other requirement from the Lending Institutions except that collateral is the only issue  Entity must meet the definition of SMEs as per the National Policy</t>
  </si>
  <si>
    <t>60 pernet of the principal amount is guaranteed</t>
  </si>
  <si>
    <t>60:40</t>
  </si>
  <si>
    <t>The Development Bank of Namibia</t>
  </si>
  <si>
    <t xml:space="preserve">Management: The Management of the Scheme has been strengthened by allowing the Development Bank of Namibia manage the Scheme.    Risk sharing: The fact that the risk is well shared between the Scheme, the Lender and the Borrower help avoid moral hazard </t>
  </si>
  <si>
    <t>Low participation of member lending institutions (so far only two lending institutions have signed up for the Scheme)    Higher than anticipated default rate (especially if COVID impact continues)</t>
  </si>
  <si>
    <t xml:space="preserve">There is a need to ensure that a significant number of lending institutions participate in the Scheme.    There is a need to ensure sustainable funding for the Scheme </t>
  </si>
  <si>
    <t>Comfort Wilson Okafor</t>
  </si>
  <si>
    <t xml:space="preserve">SME CREDIT GUARANTEE SCHEME - Objectives:  i. Provide guarantee for credit from banks to SMEs and manufacturers.  ii. Increase the access of promoters of SMEs and manufacturers to credit.  iii. Set the pace for industrialization of the Nigerian economy.  iv. Fast-track the development of SME-manufacturing Sector of Nigerian Economy by providing guarantees.  v. Assist SME owners to establish new projects, expand and improve existing ones to increase efficiency and income of the projects.  vi. Create enabling environment for inclusive growth  TARGETED CREDIT FACILITY(TCF) - Objectives:  i. Cushion the adverse effects of COVID-19 on households and MSMEs;   ii. Support households and MSMEs whose economic activities have been significantly disrupted by the COVID-19 pandemic.   iii. Stimulate credit to MSMEs to expand their productive capacity through equipment upgrade, and research and development.   </t>
  </si>
  <si>
    <t xml:space="preserve">The Targeted Credit Facilities fund was increased from N50 billion to N150 billion  and presently to N300 billion in order to accommodate more households and SMEs across the 36 State of the Federation and the Federal Capital Territory (FCT)  Please note that disbursement is categorized into Household and SMEs.    </t>
  </si>
  <si>
    <t>SME/Manufacturing</t>
  </si>
  <si>
    <t>loan repayment</t>
  </si>
  <si>
    <t>i. Households with verifiable evidence of livelihood adversely impacted by  COVID-19; and  ii. Existing enterprises with verifiable evidence of business activities  adversely affected as a result of the COVID-19 pandemic.  iii. Enterprises with bankable plans to take advantage of opportunities  arising from the COVID-19 pandemic</t>
  </si>
  <si>
    <t>The eligible participating financial institution for the Scheme is NIRSAL Microfinance Bank (NMFB).</t>
  </si>
  <si>
    <t>The Targeted Credit Facility (TCF) fund was increased from N50 billion to N150 billion, to N300 and presently to N400 billion in order to accommodate more households and SMEs across the 36 State of the Federation and the Federal Capital Territory (FCT)</t>
  </si>
  <si>
    <t>Very High</t>
  </si>
  <si>
    <t>MSMEs/corporate entity shall submit applications directly to NIRSAL Microfinance Bank (NMFB) for appraisal and due diligent review. Upon satisfaction then NMFB will send for CBN approval. CBN will review applications, gives final approval and release fund to NMFB for disbursement to successful applicants.</t>
  </si>
  <si>
    <t>70:30</t>
  </si>
  <si>
    <t>Periodic monitoring of projects financed under the Scheme shall be conducted by  the NIRSAL MFB.</t>
  </si>
  <si>
    <t>1.Regular monitoring and evaluation of the implementation of the Scheme by NIRSAL MFB  2. Easy access to the Loan (documentation).</t>
  </si>
  <si>
    <t>1. Lack of conducive environment (Security challenges)  2. Lack of infrastructural facilities (Electricity, good road network)</t>
  </si>
  <si>
    <t>Guarantee Fund for Priorities investments</t>
  </si>
  <si>
    <t>Abdourahmane SY</t>
  </si>
  <si>
    <t>CTG</t>
  </si>
  <si>
    <t>- economic transformation and recovery employment program  -Economic and social resilience program</t>
  </si>
  <si>
    <t>Revelian Felix Ngosha</t>
  </si>
  <si>
    <t>Manager</t>
  </si>
  <si>
    <t>To merge all cgs to have ane stronger cgs</t>
  </si>
  <si>
    <t>AFI</t>
  </si>
  <si>
    <t>Côte d’Ivoire</t>
  </si>
  <si>
    <t>Leonard</t>
  </si>
  <si>
    <t>Policy Manager</t>
  </si>
  <si>
    <t>factoring</t>
  </si>
  <si>
    <t xml:space="preserve">Presidential decree d / 2020/097 / pRg / sgg </t>
  </si>
  <si>
    <t>Signed Agreement between Sidian Bank  &amp; African Gurantee Fund</t>
  </si>
  <si>
    <t>Circular</t>
  </si>
  <si>
    <t>Delivery mechanism for accessing the CGS (application through lender or directly to CGS agency)</t>
  </si>
  <si>
    <t>The scheme will allow the issue of credit guarantees to cover bank financing granted by commercial banks, in line with the policy of diversification of national production and promotion of business activity, within the current macroeconomic context.</t>
  </si>
  <si>
    <t>Specific targetting of Women/Youth</t>
  </si>
  <si>
    <t>Unknown</t>
  </si>
  <si>
    <t>MSMES and Mid-Caps in Agriculture</t>
  </si>
  <si>
    <t xml:space="preserve">Ministry of Finance assisted by the World Bank under the Financial Inclusion Support Project </t>
  </si>
  <si>
    <t xml:space="preserve">Crisis Response Window - Partial Portfolio Credit Guarantee Scheme </t>
  </si>
  <si>
    <t>In existence before 2020</t>
  </si>
  <si>
    <t>The operation aims at supporting the country's COVID-19 recovery efforts through interventions that restore the livelihoods of agri-food value chains stakeholders, thus supporting business continuity and associated employment.</t>
  </si>
  <si>
    <t>No specified expiry date, but short term</t>
  </si>
  <si>
    <t>Tthe plan faces a financing gap, particularly for the economic recovery of the private sector</t>
  </si>
  <si>
    <t xml:space="preserve">Partial guarantee fund - less than 100 percent, so as to provide incentives for borrowers and lenders. The scheme is designed to support the injection of fresh credit into the economy in support of private businesses in hard-hit sectors. </t>
  </si>
  <si>
    <t>Women entrepreneurs</t>
  </si>
  <si>
    <t>Link
https://projects.worldbank.org/en/projects-operations/document-detail/P164786?type=projects</t>
  </si>
  <si>
    <t>The Agence Française de Développement (AFD) Group through Société Générale </t>
  </si>
  <si>
    <t>Government/European Investment Bank via Financial Intermediaries</t>
  </si>
  <si>
    <t>Support Fund for SMEs - SME Credit Guarantee Fund (FGPME)</t>
  </si>
  <si>
    <t>Jan, 2020</t>
  </si>
  <si>
    <t>Enabling infrastructure tools /complementary support provided (Yes/No)</t>
  </si>
  <si>
    <t>Ministry for the Promotion of Small Businesses</t>
  </si>
  <si>
    <t>Ministry for the Promotion of Small Businesses/ Ministry of the Economy and Finance / FGPME's Office</t>
  </si>
  <si>
    <t xml:space="preserve">CFAF 51 billion </t>
  </si>
  <si>
    <t>https://www.fratmat.info/article/208710/conomie/acces-des-pme-aux-financements-une-convention-de-garantie-de-51-milliards-signee
https://fgpme.ci/mode-operatoire/</t>
  </si>
  <si>
    <t>Eligibility Criteria</t>
  </si>
  <si>
    <t>Sovereign Loan to Part-Finance Guarantee Scheme</t>
  </si>
  <si>
    <t>The Central Bank</t>
  </si>
  <si>
    <t xml:space="preserve">https://www.centralbank.org.sz/youth-businesses-now-catered-for-under-relaunched-credit-guarantee-schemes-managed-by-cbe/
https://www.centralbank.org.sz/development-finance/
</t>
  </si>
  <si>
    <t>Central Bank of Eswatini / Ministry of Finance / Ministry of Commerce/ Ministry of Agriculture</t>
  </si>
  <si>
    <t>check the additional link it should have those details</t>
  </si>
  <si>
    <t xml:space="preserve">Guarantee Scheme under Covid-19 Alleviation and Revitalization of Enterprises Support </t>
  </si>
  <si>
    <t>Ministry of Finance through Ghana Incentive-based Risk-sharing System for Agricultural Lending (GIRSAL)</t>
  </si>
  <si>
    <t>MSMEs in priority sectors e.g. agri-business, manufacturing, hospitality and tourism and technology sectors</t>
  </si>
  <si>
    <t xml:space="preserve">http://www.lndc.org.ls/content/covid-19-response-pcg-c-pcg
</t>
  </si>
  <si>
    <t>Expanding credit guarantee facilities. It expands guarantee cover from the previous 50% to 75% of the loan; waived all fees; covers all sectors and business activities except normal negative list activities; and increase maximum guarantee amount from M5 million to M8 million.</t>
  </si>
  <si>
    <t>Ministry of Economic Planning &amp; Development</t>
  </si>
  <si>
    <t xml:space="preserve">Business Loan Guarantee Fund (FGPE) under the Guinea Economic Response Plan to Covid-19 </t>
  </si>
  <si>
    <t>Link
https://www.elibrary.imf.org/view/journals/002/2020/316/article-A001-en.xml</t>
  </si>
  <si>
    <t>French
English</t>
  </si>
  <si>
    <t>SME Credit Guarantee Scheme </t>
  </si>
  <si>
    <t>The Government through the National Treasury and Central Bank of Kenya</t>
  </si>
  <si>
    <t>Yes - IFC/World Bank</t>
  </si>
  <si>
    <t>Public Finance Management Regulation</t>
  </si>
  <si>
    <t>Link
https://www.treasury.go.ke/wp-content/uploads/2020/11/REGULA1.pdf
https://thecounty.co.ke/government-launches-credit-guarantee/</t>
  </si>
  <si>
    <t>Ministry of Finance /Development Bank of Namibia (DBN)/Agricultural Bank of Namibia.</t>
  </si>
  <si>
    <t>Non Agric and Agric SMEs</t>
  </si>
  <si>
    <t xml:space="preserve">https://home.kpmg/xx/en/home/insights/2020/04/namibia-government-and-institution-measures-in-response-to-covid.html
https://www.dbn.com.na/component/k2/item/69-finance-minister-opens-credit-guarantee-scheme-for-smes?highlight=WyJjcmVkaXQiLCJndWFyYW50ZWUiLCJjcmVkaXQgZ3VhcmFudGVlIl0=
</t>
  </si>
  <si>
    <t>Namibia Special Risks Insurance Association</t>
  </si>
  <si>
    <t>COVID-19 SME Loan Guarantee Scheme under the SME Financing Strategy</t>
  </si>
  <si>
    <t>Government of Mali</t>
  </si>
  <si>
    <t>The Private Sector Guarantee Fund will be endowed with an amount of CFAF 20 billion to guarantee the financing needs of SMEs, Decentralized Financial Systems, industries and certain large enterprises affected by the pandemic</t>
  </si>
  <si>
    <t>Upto 50%</t>
  </si>
  <si>
    <t>http://fgsp.ml/20-milliards-alloues-fgsp-letat-precisions-nature-mode-operatoire/
Link</t>
  </si>
  <si>
    <t>The Government through Fonds de Garantie du Secteur Privé (FGSP)</t>
  </si>
  <si>
    <t>https://allafrica.com/stories/202107090776.html
Link</t>
  </si>
  <si>
    <t xml:space="preserve">Tanzania Agricultural Development Bank, funded by Government and African Guarantee Fund for Small and Medium-Sized Enterprises </t>
  </si>
  <si>
    <t>Both small and large businesses</t>
  </si>
  <si>
    <t>SMEs</t>
  </si>
  <si>
    <t>Partial Credit Guarantee under Quick Action Economic Response Programme (QAERP).</t>
  </si>
  <si>
    <t>https://www.worldbank.org/en/news/press-release/2021/06/16/world-bank-group-supports-recovery-and-resilience-of-rwanda-s-covid-19-affected-businesses
https://www.bnr.rw/browse-in/economic-recovery-fund/
https://www.bdf.rw/bdfeng/credit-guarantee/</t>
  </si>
  <si>
    <t>ZWL$500 million
ZWL$2.5 billion</t>
  </si>
  <si>
    <t>Is it partial or full gurantee (%)</t>
  </si>
  <si>
    <t>Long Term</t>
  </si>
  <si>
    <t>Short Term</t>
  </si>
  <si>
    <t>expiry data</t>
  </si>
  <si>
    <t>Government Establishement</t>
  </si>
  <si>
    <t>link
https://www.mofep.gov.gh/sites/default/files/news/care-program.pdf https://projectsportal.afdb.org/dataportal/VProject/show/P-GH-A00-006</t>
  </si>
  <si>
    <t>African Guarantee Fund</t>
  </si>
  <si>
    <t>Proposed credit Agreement</t>
  </si>
  <si>
    <t>Private Sector Guarantee Fund</t>
  </si>
  <si>
    <t>Link      
https://www.gov.za/speeches/treasury-three-month-extension-covid-19-coronavirus-loan-guarantee-scheme-12-apr-2021-0000</t>
  </si>
  <si>
    <t>14 827</t>
  </si>
  <si>
    <t>Over 50%</t>
  </si>
  <si>
    <t>Centenary Bank, African Guarantee Fund</t>
  </si>
  <si>
    <t>MSMES by Definition</t>
  </si>
  <si>
    <t>(QAERP) is estimated at US$166.5 million but US$96.4</t>
  </si>
  <si>
    <t>Agriculture and Private Sector</t>
  </si>
  <si>
    <t>N$500 million + N$200 = N$700 Million</t>
  </si>
  <si>
    <t>hospitality and private sector</t>
  </si>
  <si>
    <t>Target Sector</t>
  </si>
  <si>
    <t>EIB support to Benin government</t>
  </si>
  <si>
    <t>REGION</t>
  </si>
  <si>
    <t>Policy</t>
  </si>
  <si>
    <t>Policy Objective</t>
  </si>
  <si>
    <t>Partial or Full Gurantee</t>
  </si>
  <si>
    <t>Eligilibity Criteria</t>
  </si>
  <si>
    <t>Development Partner Involvement</t>
  </si>
  <si>
    <t xml:space="preserve">Policy </t>
  </si>
  <si>
    <t>Credit Guarantee Schemes (CGS) in Sub Saharan Africa Amidst Covid-19</t>
  </si>
  <si>
    <r>
      <rPr>
        <b/>
        <sz val="12"/>
        <color theme="1"/>
        <rFont val="Arial Nova"/>
        <family val="2"/>
      </rPr>
      <t xml:space="preserve">Purpose: </t>
    </r>
    <r>
      <rPr>
        <sz val="12"/>
        <color theme="1"/>
        <rFont val="Arial Nova"/>
        <family val="2"/>
      </rPr>
      <t xml:space="preserve">This database catalogues CGS policies adopted by African countries during the COVID-19 pandemic, to support MSMEs in accessing finance to cater for shortages in liquidity caused by the pandemic. It allows users of the database to filter by specific elements of the database to identify CGS elements by country that might be of interest for them. </t>
    </r>
  </si>
  <si>
    <t>Credit guarantee scheme</t>
  </si>
  <si>
    <t>Means if guarantee application is routed through the lender or directly to CGS agency.</t>
  </si>
  <si>
    <t xml:space="preserve">Delivery mechanism </t>
  </si>
  <si>
    <t xml:space="preserve">USD equivalent of alloted funds </t>
  </si>
  <si>
    <t xml:space="preserve">All currency conversion were done from local currency to USD dollar during the various periods of the policy initiation. </t>
  </si>
  <si>
    <t>https://covidwatch.africa/index.php/country/senegal#economic-measures</t>
  </si>
  <si>
    <t>Precent</t>
  </si>
  <si>
    <t>Delivery Mechnism</t>
  </si>
  <si>
    <t xml:space="preserve"> Enabling infrastructure tools /complementary support provided (Yes/No)</t>
  </si>
  <si>
    <t>partial or full gurantee (%)</t>
  </si>
  <si>
    <t>Policy Timeframe</t>
  </si>
  <si>
    <t>CGS in existence prior to Covid</t>
  </si>
  <si>
    <t>Last updated: 13.12.2021</t>
  </si>
  <si>
    <t xml:space="preserve"> Enabling Infrastructure tools</t>
  </si>
  <si>
    <t>CGS in Existence</t>
  </si>
  <si>
    <t>Partial or Full Guarantee</t>
  </si>
  <si>
    <t>&gt;50% - 75%</t>
  </si>
  <si>
    <t xml:space="preserve">&gt;75% </t>
  </si>
  <si>
    <t>50% and under</t>
  </si>
  <si>
    <t>Short to Medium Term</t>
  </si>
  <si>
    <t>Enabling Infrastructure</t>
  </si>
  <si>
    <t>Executive Public Notice/ Announcement</t>
  </si>
  <si>
    <t>Expanded Credit Guarantee Scheme under the  - COVID-19 Private Sector Economic Relief Fund</t>
  </si>
  <si>
    <t>Various SMEs including 121 constituency-based youth enterprises</t>
  </si>
  <si>
    <t>Executive Order</t>
  </si>
  <si>
    <t>The Credit will be extended to businesses experiencing or expected to experience cash-flow pressure as a result of a loss in revenue due to COVID-19.</t>
  </si>
  <si>
    <t>World  Bank Group Support</t>
  </si>
  <si>
    <t>* Assisting SMEs that have been adversely affected by the impact of the COVID-19 pandemic.</t>
  </si>
  <si>
    <t>National Treasury / South African Reserve Bank &amp; Commercial Banks</t>
  </si>
  <si>
    <t xml:space="preserve">*scheme was set up to help ease some pressure off qualifying businesses negatively affected by low economic activity following the global lockdown imposed to reduce the spread of COVID-19 </t>
  </si>
  <si>
    <t>Credit will enable the agri-bank to guarantee SMEs in the agri-value chain applying directly for loans at the bank.</t>
  </si>
  <si>
    <t>Agro Business</t>
  </si>
  <si>
    <t>To access the loan guarantee scheme, MSMEs will have to contact their primary or main banker.</t>
  </si>
  <si>
    <t>Business Development Fund (BDF) is an pre-covid scheme, to support to SMEs. BDF works with banks to provide guarantees between 50-75 percent of required collaterals. The maximum guarantee is RWF 500 million ($500,000) for agriculture projects and RWF 300 million ($300,000) for other sectors, for a maturity period of up to 10 years.</t>
  </si>
  <si>
    <t>Swati youth between 18-35 years can now benefit under the SSELGS whose guarantee covers are 98% for start-up businesses and 95% for existing businesses.</t>
  </si>
  <si>
    <t>Credit guarantee scheme to support universal banks in the country to offer financial support to small and medium enterprises (SMEs) for them to recover from the COVID-19 shocks.</t>
  </si>
  <si>
    <t>The purpose of the FGPE is to share the risk with the actors of the financial sector to facilitate the access of small and medium-sized enterprises (SMEs) to financing, promote economic development and work towards poverty reduction, by providing financial institutions with guarantees and other related financial products.</t>
  </si>
  <si>
    <t>The government's deliberate efforts to re-engineer the growth and development of SME enterprises as part of the Big Four Agenda, mainly focusing on manufacturing, increased food security and nutrition, universal health care and provision of affordable housing.</t>
  </si>
  <si>
    <t>SIDIAN bank provides efficient and convenient solutions to Kenyan entrepreneurs. The loan portfolio guarantee will enable them to provide more financial solutions to their SME clientele especially in view of the impact of the pandemic on SME businesses.</t>
  </si>
  <si>
    <t>To provide partial credit guarantees and capacity development to financial institutions to stimulate financing of SMEs thereby unlocking their potential to deliver exclusive growth on the continent.</t>
  </si>
  <si>
    <t>The scheme provides loans, substantially guaranteed by government but with some of the risk shared by banks, to eligible businesses to assist them during the COVID-19 pandemic. The loans are granted at a preferential rate (prime) and repayment may be deferred for a maximum of one year after taking out the loan. Businesses will then be required to repay the loan over five years.</t>
  </si>
  <si>
    <t>The government has set up a partial credit guarantee scheme for companies affected by the COVID-19 crisis for a total amount of CFAF 200 billion (CFAF 100 billion for credit to large companies with a 20 percent state guarantee and CFAF 100 billion for small enterprises with a state guarantee of 50 percent. However, the uptake has been low and the government has revised the design of this mechanism to make it more attractive in the context of the 2021-21 recovery plan.</t>
  </si>
  <si>
    <t>Provide credit support to hardest hit businesses to enable them to continue operations and avert lay-offs of employees.</t>
  </si>
  <si>
    <t>Provide critical liquidity support to the ALL the productive sectors of the economy; including Manufacturing, Agriculture, Mining and Tourism. Also protect employment and provide a recovery mechanism for the most affected micro enterprises and households.</t>
  </si>
  <si>
    <t> Households and MSME</t>
  </si>
  <si>
    <t>Credit guarantee: The credit line will be extended through the Reserve Bank of Malawi, to participating financial intermediaries that meet eligibility criteria for on-lending to MSME. Also aims to provide more financing to MSMEs particularly for women and youth-led businesses, who are limited to accessing only short-term loans (40% of Women)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</si>
</sst>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 #,##0.00_-;_-* &quot;-&quot;??_-;_-@_-"/>
    <numFmt numFmtId="165" formatCode="_-* #,##0_-;\-* #,##0_-;_-* &quot;-&quot;??_-;_-@_-"/>
  </numFmts>
  <fonts count="30">
    <font>
      <sz val="11"/>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b/>
      <i/>
      <sz val="16"/>
      <color theme="1"/>
      <name val="Arial Nova"/>
      <family val="2"/>
    </font>
    <font>
      <sz val="11"/>
      <color theme="1"/>
      <name val="Arial Nova"/>
      <family val="2"/>
    </font>
    <font>
      <b/>
      <sz val="11"/>
      <color theme="1"/>
      <name val="Arial Nova"/>
      <family val="2"/>
    </font>
    <font>
      <b/>
      <sz val="11"/>
      <color theme="0"/>
      <name val="Arial Nova"/>
      <family val="2"/>
    </font>
    <font>
      <sz val="10"/>
      <color theme="1"/>
      <name val="Arial Nova"/>
      <family val="2"/>
    </font>
    <font>
      <sz val="12"/>
      <color theme="1"/>
      <name val="Arial Nova"/>
      <family val="2"/>
    </font>
    <font>
      <b/>
      <sz val="12"/>
      <color theme="1"/>
      <name val="Arial Nova"/>
      <family val="2"/>
    </font>
    <font>
      <sz val="11"/>
      <color theme="1"/>
      <name val="Calibri"/>
      <family val="2"/>
      <scheme val="minor"/>
    </font>
    <font>
      <b/>
      <sz val="20"/>
      <color rgb="FF1B2E55"/>
      <name val="Arial Nova"/>
      <family val="2"/>
    </font>
    <font>
      <sz val="10"/>
      <color rgb="FF000000"/>
      <name val="Times New Roman"/>
      <family val="1"/>
    </font>
    <font>
      <sz val="10"/>
      <color theme="1"/>
      <name val="Times New Roman"/>
      <family val="1"/>
    </font>
    <font>
      <u/>
      <sz val="10"/>
      <color theme="10"/>
      <name val="Times New Roman"/>
      <family val="1"/>
    </font>
    <font>
      <sz val="10"/>
      <name val="Times New Roman"/>
      <family val="1"/>
    </font>
    <font>
      <sz val="10"/>
      <color theme="4"/>
      <name val="Times New Roman"/>
      <family val="1"/>
    </font>
    <font>
      <u/>
      <sz val="10"/>
      <color theme="4"/>
      <name val="Times New Roman"/>
      <family val="1"/>
    </font>
    <font>
      <sz val="10"/>
      <color rgb="FF0070C0"/>
      <name val="Times New Roman"/>
      <family val="1"/>
    </font>
    <font>
      <u/>
      <sz val="10"/>
      <color rgb="FF0070C0"/>
      <name val="Times New Roman"/>
      <family val="1"/>
    </font>
    <font>
      <i/>
      <sz val="10"/>
      <name val="Times New Roman"/>
      <family val="1"/>
    </font>
    <font>
      <b/>
      <sz val="10"/>
      <color theme="0"/>
      <name val="Times New Roman"/>
      <family val="1"/>
    </font>
    <font>
      <b/>
      <sz val="10"/>
      <color rgb="FFFF0000"/>
      <name val="Times New Roman"/>
      <family val="1"/>
    </font>
    <font>
      <sz val="10"/>
      <color rgb="FFFF0000"/>
      <name val="Times New Roman"/>
      <family val="1"/>
    </font>
    <font>
      <sz val="9"/>
      <color indexed="81"/>
      <name val="Tahoma"/>
      <family val="2"/>
    </font>
    <font>
      <b/>
      <sz val="9"/>
      <color indexed="81"/>
      <name val="Tahoma"/>
      <family val="2"/>
    </font>
    <font>
      <sz val="11"/>
      <color rgb="FF333333"/>
      <name val="Arial"/>
      <family val="2"/>
    </font>
    <font>
      <sz val="11"/>
      <color rgb="FFFF0000"/>
      <name val="Arial Nova"/>
      <family val="2"/>
    </font>
    <font>
      <b/>
      <i/>
      <sz val="16"/>
      <color rgb="FFCC9B00"/>
      <name val="Arial Nova"/>
      <family val="2"/>
    </font>
  </fonts>
  <fills count="15">
    <fill>
      <patternFill patternType="none"/>
    </fill>
    <fill>
      <patternFill patternType="gray125"/>
    </fill>
    <fill>
      <patternFill patternType="solid">
        <fgColor theme="0"/>
        <bgColor indexed="64"/>
      </patternFill>
    </fill>
    <fill>
      <patternFill patternType="solid">
        <fgColor rgb="FF1B2E55"/>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2" tint="-0.749992370372631"/>
        <bgColor indexed="64"/>
      </patternFill>
    </fill>
    <fill>
      <patternFill patternType="solid">
        <fgColor rgb="FFAF9800"/>
        <bgColor rgb="FF44546A"/>
      </patternFill>
    </fill>
    <fill>
      <patternFill patternType="solid">
        <fgColor theme="9" tint="-0.249977111117893"/>
        <bgColor rgb="FF44546A"/>
      </patternFill>
    </fill>
    <fill>
      <patternFill patternType="solid">
        <fgColor rgb="FF002060"/>
        <bgColor rgb="FF44546A"/>
      </patternFill>
    </fill>
    <fill>
      <patternFill patternType="solid">
        <fgColor theme="5"/>
        <bgColor rgb="FF44546A"/>
      </patternFill>
    </fill>
    <fill>
      <patternFill patternType="solid">
        <fgColor theme="0" tint="-0.499984740745262"/>
        <bgColor rgb="FF44546A"/>
      </patternFill>
    </fill>
    <fill>
      <patternFill patternType="solid">
        <fgColor rgb="FFEAEAE8"/>
      </patternFill>
    </fill>
    <fill>
      <patternFill patternType="solid">
        <fgColor theme="3" tint="0.79998168889431442"/>
        <bgColor indexed="64"/>
      </patternFill>
    </fill>
    <fill>
      <patternFill patternType="solid">
        <fgColor theme="3" tint="0.59999389629810485"/>
        <bgColor indexed="64"/>
      </patternFill>
    </fill>
  </fills>
  <borders count="20">
    <border>
      <left/>
      <right/>
      <top/>
      <bottom/>
      <diagonal/>
    </border>
    <border>
      <left/>
      <right/>
      <top style="medium">
        <color indexed="64"/>
      </top>
      <bottom style="thin">
        <color indexed="64"/>
      </bottom>
      <diagonal/>
    </border>
    <border>
      <left style="thin">
        <color theme="0" tint="-0.14999847407452621"/>
      </left>
      <right/>
      <top style="thin">
        <color theme="0" tint="-0.14999847407452621"/>
      </top>
      <bottom/>
      <diagonal/>
    </border>
    <border>
      <left/>
      <right/>
      <top style="thin">
        <color theme="0" tint="-0.14999847407452621"/>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style="thin">
        <color indexed="64"/>
      </left>
      <right/>
      <top style="thin">
        <color theme="0" tint="-0.499984740745262"/>
      </top>
      <bottom/>
      <diagonal/>
    </border>
    <border>
      <left style="thin">
        <color indexed="64"/>
      </left>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rgb="FFA6A6A6"/>
      </left>
      <right style="thin">
        <color rgb="FFA6A6A6"/>
      </right>
      <top style="thin">
        <color rgb="FFA6A6A6"/>
      </top>
      <bottom style="thin">
        <color rgb="FFA6A6A6"/>
      </bottom>
      <diagonal/>
    </border>
    <border>
      <left/>
      <right style="thin">
        <color indexed="64"/>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xf numFmtId="9" fontId="11" fillId="0" borderId="0" applyFont="0" applyFill="0" applyBorder="0" applyAlignment="0" applyProtection="0"/>
    <xf numFmtId="0" fontId="13" fillId="0" borderId="0"/>
    <xf numFmtId="164" fontId="11" fillId="0" borderId="0" applyFont="0" applyFill="0" applyBorder="0" applyAlignment="0" applyProtection="0"/>
  </cellStyleXfs>
  <cellXfs count="113">
    <xf numFmtId="0" fontId="0" fillId="0" borderId="0" xfId="0"/>
    <xf numFmtId="0" fontId="3" fillId="2" borderId="0" xfId="0" applyFont="1" applyFill="1"/>
    <xf numFmtId="0" fontId="5" fillId="2" borderId="0" xfId="0" applyFont="1" applyFill="1"/>
    <xf numFmtId="0" fontId="6" fillId="2" borderId="0" xfId="0" applyFont="1" applyFill="1"/>
    <xf numFmtId="0" fontId="8" fillId="2" borderId="0" xfId="0" applyFont="1" applyFill="1"/>
    <xf numFmtId="0" fontId="0" fillId="2" borderId="0" xfId="0" applyFill="1"/>
    <xf numFmtId="0" fontId="0" fillId="2" borderId="0" xfId="0" applyFill="1"/>
    <xf numFmtId="9" fontId="0" fillId="0" borderId="0" xfId="2" applyFont="1"/>
    <xf numFmtId="0" fontId="0" fillId="0" borderId="0" xfId="0" applyAlignment="1">
      <alignment wrapText="1"/>
    </xf>
    <xf numFmtId="0" fontId="2" fillId="2" borderId="0" xfId="1" applyFill="1"/>
    <xf numFmtId="0" fontId="5" fillId="0" borderId="4" xfId="0" applyFont="1" applyFill="1" applyBorder="1" applyAlignment="1">
      <alignment wrapText="1"/>
    </xf>
    <xf numFmtId="0" fontId="5" fillId="2" borderId="6" xfId="0" applyFont="1" applyFill="1" applyBorder="1"/>
    <xf numFmtId="0" fontId="5" fillId="0" borderId="6" xfId="0" applyFont="1" applyFill="1" applyBorder="1"/>
    <xf numFmtId="0" fontId="5" fillId="2" borderId="5" xfId="0" applyFont="1" applyFill="1" applyBorder="1"/>
    <xf numFmtId="0" fontId="5" fillId="0" borderId="5" xfId="0" applyFont="1" applyFill="1" applyBorder="1" applyAlignment="1">
      <alignment wrapText="1"/>
    </xf>
    <xf numFmtId="0" fontId="5" fillId="0" borderId="11" xfId="0" applyFont="1" applyFill="1" applyBorder="1"/>
    <xf numFmtId="0" fontId="5" fillId="0" borderId="12" xfId="0" applyFont="1" applyFill="1" applyBorder="1" applyAlignment="1">
      <alignment wrapText="1"/>
    </xf>
    <xf numFmtId="0" fontId="5" fillId="4" borderId="6" xfId="0" applyFont="1" applyFill="1" applyBorder="1"/>
    <xf numFmtId="0" fontId="5" fillId="4" borderId="5" xfId="0" applyFont="1" applyFill="1" applyBorder="1"/>
    <xf numFmtId="0" fontId="0" fillId="0" borderId="0" xfId="0" applyAlignment="1">
      <alignment horizontal="left"/>
    </xf>
    <xf numFmtId="0" fontId="14" fillId="0" borderId="0" xfId="0" applyFont="1"/>
    <xf numFmtId="0" fontId="16" fillId="0" borderId="0" xfId="0" applyFont="1"/>
    <xf numFmtId="0" fontId="14" fillId="0" borderId="0" xfId="0" applyFont="1" applyAlignment="1"/>
    <xf numFmtId="0" fontId="17" fillId="0" borderId="0" xfId="0" applyFont="1" applyAlignment="1">
      <alignment vertical="top"/>
    </xf>
    <xf numFmtId="0" fontId="16" fillId="0" borderId="0" xfId="0" applyFont="1" applyAlignment="1">
      <alignment vertical="top"/>
    </xf>
    <xf numFmtId="0" fontId="0" fillId="0" borderId="0" xfId="0" applyNumberFormat="1"/>
    <xf numFmtId="0" fontId="12" fillId="2" borderId="2" xfId="0" applyFont="1" applyFill="1" applyBorder="1" applyAlignment="1">
      <alignment horizontal="left" vertical="top" wrapText="1"/>
    </xf>
    <xf numFmtId="0" fontId="12" fillId="2" borderId="3" xfId="0" applyFont="1" applyFill="1" applyBorder="1" applyAlignment="1">
      <alignment horizontal="left" vertical="top" wrapText="1"/>
    </xf>
    <xf numFmtId="0" fontId="1" fillId="5" borderId="13" xfId="0" applyFont="1" applyFill="1" applyBorder="1"/>
    <xf numFmtId="164" fontId="0" fillId="0" borderId="0" xfId="4" applyFont="1"/>
    <xf numFmtId="1" fontId="0" fillId="0" borderId="0" xfId="0" applyNumberFormat="1" applyAlignment="1">
      <alignment horizontal="left"/>
    </xf>
    <xf numFmtId="0" fontId="7" fillId="6" borderId="8" xfId="0" applyFont="1" applyFill="1" applyBorder="1" applyAlignment="1">
      <alignment wrapText="1"/>
    </xf>
    <xf numFmtId="0" fontId="7" fillId="6" borderId="5" xfId="0" applyFont="1" applyFill="1" applyBorder="1"/>
    <xf numFmtId="0" fontId="2" fillId="0" borderId="9" xfId="1" applyFill="1" applyBorder="1" applyAlignment="1">
      <alignment vertical="center"/>
    </xf>
    <xf numFmtId="0" fontId="5" fillId="6" borderId="0" xfId="0" applyFont="1" applyFill="1"/>
    <xf numFmtId="0" fontId="7" fillId="6" borderId="10" xfId="0" applyFont="1" applyFill="1" applyBorder="1"/>
    <xf numFmtId="0" fontId="7" fillId="6" borderId="7" xfId="0" applyFont="1" applyFill="1" applyBorder="1" applyAlignment="1">
      <alignment wrapText="1"/>
    </xf>
    <xf numFmtId="0" fontId="16" fillId="0" borderId="14" xfId="0" applyFont="1" applyFill="1" applyBorder="1" applyAlignment="1">
      <alignment horizontal="left" vertical="top"/>
    </xf>
    <xf numFmtId="0" fontId="16" fillId="0" borderId="14" xfId="0" applyFont="1" applyFill="1" applyBorder="1" applyAlignment="1">
      <alignment horizontal="left"/>
    </xf>
    <xf numFmtId="0" fontId="16" fillId="0" borderId="14" xfId="0" applyFont="1" applyBorder="1" applyAlignment="1">
      <alignment vertical="top"/>
    </xf>
    <xf numFmtId="0" fontId="16" fillId="0" borderId="0" xfId="0" applyFont="1" applyAlignment="1">
      <alignment horizontal="left"/>
    </xf>
    <xf numFmtId="0" fontId="22" fillId="0" borderId="0" xfId="0" applyFont="1"/>
    <xf numFmtId="14" fontId="16" fillId="0" borderId="14" xfId="0" quotePrefix="1" applyNumberFormat="1" applyFont="1" applyFill="1" applyBorder="1" applyAlignment="1">
      <alignment horizontal="left"/>
    </xf>
    <xf numFmtId="0" fontId="16" fillId="0" borderId="14" xfId="0" applyFont="1" applyBorder="1" applyAlignment="1">
      <alignment vertical="center"/>
    </xf>
    <xf numFmtId="0" fontId="18" fillId="0" borderId="14" xfId="1" applyFont="1" applyFill="1" applyBorder="1" applyAlignment="1">
      <alignment horizontal="left"/>
    </xf>
    <xf numFmtId="0" fontId="16" fillId="0" borderId="14" xfId="0" applyFont="1" applyBorder="1" applyAlignment="1">
      <alignment horizontal="left"/>
    </xf>
    <xf numFmtId="0" fontId="16" fillId="2" borderId="14" xfId="0" applyFont="1" applyFill="1" applyBorder="1" applyAlignment="1">
      <alignment horizontal="left"/>
    </xf>
    <xf numFmtId="0" fontId="16" fillId="2" borderId="14" xfId="0" applyFont="1" applyFill="1" applyBorder="1" applyAlignment="1"/>
    <xf numFmtId="0" fontId="21" fillId="0" borderId="14" xfId="0" applyFont="1" applyBorder="1" applyAlignment="1">
      <alignment vertical="top"/>
    </xf>
    <xf numFmtId="0" fontId="16" fillId="0" borderId="14" xfId="0" applyFont="1" applyBorder="1" applyAlignment="1">
      <alignment horizontal="left" vertical="top"/>
    </xf>
    <xf numFmtId="0" fontId="18" fillId="0" borderId="14" xfId="1" applyFont="1" applyFill="1" applyBorder="1" applyAlignment="1">
      <alignment horizontal="left" vertical="top"/>
    </xf>
    <xf numFmtId="0" fontId="16" fillId="0" borderId="14" xfId="0" applyFont="1" applyBorder="1" applyAlignment="1"/>
    <xf numFmtId="15" fontId="16" fillId="0" borderId="14" xfId="0" applyNumberFormat="1" applyFont="1" applyBorder="1" applyAlignment="1">
      <alignment horizontal="left" vertical="top"/>
    </xf>
    <xf numFmtId="0" fontId="16" fillId="0" borderId="14" xfId="0" applyFont="1" applyBorder="1" applyAlignment="1">
      <alignment horizontal="left" vertical="center"/>
    </xf>
    <xf numFmtId="0" fontId="15" fillId="0" borderId="14" xfId="1" applyFont="1" applyFill="1" applyBorder="1" applyAlignment="1">
      <alignment horizontal="left"/>
    </xf>
    <xf numFmtId="15" fontId="16" fillId="0" borderId="14" xfId="0" quotePrefix="1" applyNumberFormat="1" applyFont="1" applyFill="1" applyBorder="1" applyAlignment="1">
      <alignment horizontal="left" vertical="top"/>
    </xf>
    <xf numFmtId="15" fontId="16" fillId="0" borderId="14" xfId="0" applyNumberFormat="1" applyFont="1" applyBorder="1" applyAlignment="1">
      <alignment horizontal="left"/>
    </xf>
    <xf numFmtId="15" fontId="16" fillId="0" borderId="14" xfId="0" quotePrefix="1" applyNumberFormat="1" applyFont="1" applyFill="1" applyBorder="1" applyAlignment="1">
      <alignment horizontal="left"/>
    </xf>
    <xf numFmtId="0" fontId="20" fillId="0" borderId="14" xfId="1" applyFont="1" applyFill="1" applyBorder="1" applyAlignment="1">
      <alignment horizontal="left"/>
    </xf>
    <xf numFmtId="0" fontId="16" fillId="0" borderId="14" xfId="1" applyFont="1" applyBorder="1" applyAlignment="1">
      <alignment horizontal="left"/>
    </xf>
    <xf numFmtId="0" fontId="16" fillId="0" borderId="15" xfId="0" applyFont="1" applyBorder="1" applyAlignment="1">
      <alignment vertical="top"/>
    </xf>
    <xf numFmtId="0" fontId="16" fillId="0" borderId="15" xfId="0" applyFont="1" applyFill="1" applyBorder="1" applyAlignment="1">
      <alignment horizontal="left" vertical="top"/>
    </xf>
    <xf numFmtId="0" fontId="16" fillId="0" borderId="15" xfId="0" applyFont="1" applyFill="1" applyBorder="1" applyAlignment="1">
      <alignment horizontal="left"/>
    </xf>
    <xf numFmtId="0" fontId="16" fillId="0" borderId="16" xfId="0" applyFont="1" applyFill="1" applyBorder="1" applyAlignment="1">
      <alignment horizontal="left"/>
    </xf>
    <xf numFmtId="0" fontId="16" fillId="0" borderId="16" xfId="0" applyFont="1" applyFill="1" applyBorder="1" applyAlignment="1">
      <alignment horizontal="left" vertical="top"/>
    </xf>
    <xf numFmtId="0" fontId="16" fillId="0" borderId="16" xfId="0" applyFont="1" applyBorder="1" applyAlignment="1">
      <alignment vertical="top"/>
    </xf>
    <xf numFmtId="0" fontId="22" fillId="7" borderId="17" xfId="0" applyFont="1" applyFill="1" applyBorder="1" applyAlignment="1">
      <alignment horizontal="left" vertical="center" wrapText="1"/>
    </xf>
    <xf numFmtId="0" fontId="24" fillId="0" borderId="14" xfId="0" applyFont="1" applyFill="1" applyBorder="1" applyAlignment="1">
      <alignment horizontal="left" vertical="top"/>
    </xf>
    <xf numFmtId="0" fontId="16" fillId="0" borderId="14" xfId="0" applyFont="1" applyFill="1" applyBorder="1" applyAlignment="1">
      <alignment horizontal="center"/>
    </xf>
    <xf numFmtId="0" fontId="16" fillId="0" borderId="14" xfId="0" applyFont="1" applyBorder="1" applyAlignment="1">
      <alignment horizontal="center"/>
    </xf>
    <xf numFmtId="0" fontId="16" fillId="0" borderId="0" xfId="0" applyFont="1" applyAlignment="1">
      <alignment wrapText="1"/>
    </xf>
    <xf numFmtId="0" fontId="22" fillId="8" borderId="17" xfId="0" applyFont="1" applyFill="1" applyBorder="1" applyAlignment="1">
      <alignment horizontal="left" vertical="center" wrapText="1"/>
    </xf>
    <xf numFmtId="0" fontId="22" fillId="9" borderId="17" xfId="0" applyFont="1" applyFill="1" applyBorder="1" applyAlignment="1">
      <alignment horizontal="left" vertical="center" wrapText="1"/>
    </xf>
    <xf numFmtId="0" fontId="23" fillId="9" borderId="17" xfId="0" applyFont="1" applyFill="1" applyBorder="1" applyAlignment="1">
      <alignment horizontal="left" vertical="center" wrapText="1"/>
    </xf>
    <xf numFmtId="0" fontId="16" fillId="0" borderId="0" xfId="0" applyFont="1" applyBorder="1" applyAlignment="1">
      <alignment wrapText="1"/>
    </xf>
    <xf numFmtId="0" fontId="22" fillId="10" borderId="17" xfId="0" applyFont="1" applyFill="1" applyBorder="1" applyAlignment="1">
      <alignment horizontal="left" vertical="center" wrapText="1"/>
    </xf>
    <xf numFmtId="0" fontId="22" fillId="11" borderId="17" xfId="0" applyFont="1" applyFill="1" applyBorder="1" applyAlignment="1">
      <alignment horizontal="left" vertical="center" wrapText="1"/>
    </xf>
    <xf numFmtId="0" fontId="27" fillId="12" borderId="18" xfId="0" applyFont="1" applyFill="1" applyBorder="1" applyAlignment="1">
      <alignment wrapText="1"/>
    </xf>
    <xf numFmtId="9" fontId="16" fillId="0" borderId="14" xfId="0" applyNumberFormat="1" applyFont="1" applyBorder="1" applyAlignment="1">
      <alignment vertical="top"/>
    </xf>
    <xf numFmtId="0" fontId="24" fillId="0" borderId="14" xfId="0" applyFont="1" applyBorder="1" applyAlignment="1"/>
    <xf numFmtId="9" fontId="16" fillId="0" borderId="14" xfId="0" applyNumberFormat="1" applyFont="1" applyFill="1" applyBorder="1" applyAlignment="1">
      <alignment horizontal="left"/>
    </xf>
    <xf numFmtId="0" fontId="16" fillId="0" borderId="14" xfId="3" applyFont="1" applyBorder="1" applyAlignment="1">
      <alignment horizontal="left" vertical="top"/>
    </xf>
    <xf numFmtId="0" fontId="15" fillId="0" borderId="14" xfId="1" applyFont="1" applyBorder="1" applyAlignment="1">
      <alignment vertical="top"/>
    </xf>
    <xf numFmtId="0" fontId="17" fillId="0" borderId="0" xfId="0" applyFont="1" applyAlignment="1"/>
    <xf numFmtId="0" fontId="16" fillId="0" borderId="15" xfId="0" applyFont="1" applyBorder="1" applyAlignment="1"/>
    <xf numFmtId="0" fontId="16" fillId="5" borderId="14" xfId="0" applyFont="1" applyFill="1" applyBorder="1" applyAlignment="1"/>
    <xf numFmtId="0" fontId="20" fillId="0" borderId="14" xfId="1" applyFont="1" applyBorder="1" applyAlignment="1"/>
    <xf numFmtId="0" fontId="19" fillId="0" borderId="0" xfId="0" applyFont="1" applyAlignment="1"/>
    <xf numFmtId="0" fontId="16" fillId="0" borderId="16" xfId="0" applyFont="1" applyBorder="1" applyAlignment="1"/>
    <xf numFmtId="0" fontId="1" fillId="5" borderId="0" xfId="0" applyFont="1" applyFill="1" applyBorder="1"/>
    <xf numFmtId="9" fontId="0" fillId="0" borderId="0" xfId="0" applyNumberFormat="1" applyAlignment="1">
      <alignment horizontal="left"/>
    </xf>
    <xf numFmtId="0" fontId="8" fillId="2" borderId="0" xfId="0" applyFont="1" applyFill="1" applyBorder="1"/>
    <xf numFmtId="0" fontId="4" fillId="0" borderId="0" xfId="0" applyFont="1" applyBorder="1" applyAlignment="1">
      <alignment horizontal="left" vertical="top" wrapText="1"/>
    </xf>
    <xf numFmtId="165" fontId="16" fillId="0" borderId="14" xfId="4" applyNumberFormat="1" applyFont="1" applyBorder="1" applyAlignment="1"/>
    <xf numFmtId="0" fontId="16" fillId="0" borderId="14" xfId="0" applyFont="1" applyFill="1" applyBorder="1" applyAlignment="1">
      <alignment horizontal="left" wrapText="1"/>
    </xf>
    <xf numFmtId="0" fontId="9" fillId="0" borderId="1" xfId="0" applyFont="1" applyBorder="1" applyAlignment="1">
      <alignment horizontal="left" vertical="top" wrapText="1"/>
    </xf>
    <xf numFmtId="0" fontId="9" fillId="0" borderId="19" xfId="0" applyFont="1" applyBorder="1" applyAlignment="1">
      <alignment horizontal="left" vertical="top" wrapText="1"/>
    </xf>
    <xf numFmtId="0" fontId="28" fillId="2" borderId="0" xfId="0" applyFont="1" applyFill="1" applyAlignment="1">
      <alignment horizontal="left" vertical="top" wrapText="1"/>
    </xf>
    <xf numFmtId="0" fontId="29" fillId="0" borderId="0" xfId="0" applyFont="1" applyBorder="1" applyAlignment="1">
      <alignment horizontal="left" vertical="top" wrapText="1"/>
    </xf>
    <xf numFmtId="0" fontId="16" fillId="0" borderId="14" xfId="3" applyFont="1" applyFill="1" applyBorder="1" applyAlignment="1">
      <alignment horizontal="left"/>
    </xf>
    <xf numFmtId="9" fontId="14" fillId="0" borderId="0" xfId="0" applyNumberFormat="1" applyFont="1"/>
    <xf numFmtId="0" fontId="15" fillId="0" borderId="14" xfId="1" applyFont="1" applyFill="1" applyBorder="1" applyAlignment="1">
      <alignment horizontal="left" vertical="top"/>
    </xf>
    <xf numFmtId="15" fontId="14" fillId="0" borderId="0" xfId="0" applyNumberFormat="1" applyFont="1" applyAlignment="1"/>
    <xf numFmtId="0" fontId="15" fillId="0" borderId="0" xfId="1" applyFont="1" applyAlignment="1"/>
    <xf numFmtId="0" fontId="15" fillId="0" borderId="14" xfId="1" applyFont="1" applyFill="1" applyBorder="1" applyAlignment="1">
      <alignment horizontal="left" wrapText="1"/>
    </xf>
    <xf numFmtId="0" fontId="15" fillId="2" borderId="14" xfId="1" applyFont="1" applyFill="1" applyBorder="1" applyAlignment="1">
      <alignment horizontal="left"/>
    </xf>
    <xf numFmtId="0" fontId="24" fillId="3" borderId="0" xfId="0" applyFont="1" applyFill="1"/>
    <xf numFmtId="0" fontId="14" fillId="3" borderId="0" xfId="0" applyFont="1" applyFill="1"/>
    <xf numFmtId="0" fontId="14" fillId="14" borderId="0" xfId="0" applyFont="1" applyFill="1" applyAlignment="1">
      <alignment horizontal="justify"/>
    </xf>
    <xf numFmtId="0" fontId="15" fillId="14" borderId="0" xfId="1" applyFont="1" applyFill="1" applyAlignment="1">
      <alignment horizontal="justify"/>
    </xf>
    <xf numFmtId="0" fontId="15" fillId="14" borderId="0" xfId="1" applyFont="1" applyFill="1" applyAlignment="1">
      <alignment horizontal="justify"/>
    </xf>
    <xf numFmtId="0" fontId="15" fillId="14" borderId="0" xfId="1" applyFont="1" applyFill="1" applyAlignment="1"/>
    <xf numFmtId="0" fontId="23" fillId="13" borderId="0" xfId="0" applyFont="1" applyFill="1" applyAlignment="1">
      <alignment horizontal="center" vertical="top"/>
    </xf>
  </cellXfs>
  <cellStyles count="5">
    <cellStyle name="Comma" xfId="4" builtinId="3"/>
    <cellStyle name="Hyperlink" xfId="1" builtinId="8"/>
    <cellStyle name="Normal" xfId="0" builtinId="0"/>
    <cellStyle name="Normal 2" xfId="3"/>
    <cellStyle name="Percent" xfId="2" builtinId="5"/>
  </cellStyles>
  <dxfs count="6">
    <dxf>
      <font>
        <b val="0"/>
        <i val="0"/>
        <strike val="0"/>
        <condense val="0"/>
        <extend val="0"/>
        <outline val="0"/>
        <shadow val="0"/>
        <u val="none"/>
        <vertAlign val="baseline"/>
        <sz val="11"/>
        <color theme="1"/>
        <name val="Arial Nova"/>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theme="0" tint="-0.499984740745262"/>
        </left>
        <right/>
        <top style="thin">
          <color theme="0" tint="-0.499984740745262"/>
        </top>
        <bottom style="thin">
          <color theme="0" tint="-0.499984740745262"/>
        </bottom>
        <vertical/>
        <horizontal/>
      </border>
    </dxf>
    <dxf>
      <font>
        <b val="0"/>
        <i val="0"/>
        <strike val="0"/>
        <condense val="0"/>
        <extend val="0"/>
        <outline val="0"/>
        <shadow val="0"/>
        <u val="none"/>
        <vertAlign val="baseline"/>
        <sz val="11"/>
        <color theme="1"/>
        <name val="Arial Nova"/>
        <scheme val="none"/>
      </font>
      <fill>
        <patternFill patternType="none">
          <fgColor indexed="64"/>
          <bgColor indexed="65"/>
        </patternFill>
      </fill>
      <border diagonalUp="0" diagonalDown="0">
        <left/>
        <right style="thin">
          <color theme="0" tint="-0.499984740745262"/>
        </right>
        <top style="thin">
          <color theme="0" tint="-0.499984740745262"/>
        </top>
        <bottom style="thin">
          <color theme="0" tint="-0.499984740745262"/>
        </bottom>
        <vertical/>
        <horizontal/>
      </border>
    </dxf>
    <dxf>
      <border outline="0">
        <top style="thin">
          <color theme="0" tint="-0.499984740745262"/>
        </top>
      </border>
    </dxf>
    <dxf>
      <border outline="0">
        <left style="thin">
          <color theme="0" tint="-0.499984740745262"/>
        </left>
        <right style="thin">
          <color theme="0" tint="-0.499984740745262"/>
        </right>
        <top style="thin">
          <color theme="0" tint="-0.499984740745262"/>
        </top>
        <bottom style="thin">
          <color theme="0" tint="-0.499984740745262"/>
        </bottom>
      </border>
    </dxf>
    <dxf>
      <border outline="0">
        <bottom style="thin">
          <color theme="0" tint="-0.499984740745262"/>
        </bottom>
      </border>
    </dxf>
    <dxf>
      <fill>
        <patternFill patternType="solid">
          <fgColor indexed="64"/>
          <bgColor theme="2" tint="-0.749992370372631"/>
        </patternFill>
      </fill>
    </dxf>
  </dxfs>
  <tableStyles count="0" defaultTableStyle="TableStyleMedium2" defaultPivotStyle="PivotStyleLight16"/>
  <colors>
    <mruColors>
      <color rgb="FFCC9B00"/>
      <color rgb="FF1B2E55"/>
      <color rgb="FF8C6F06"/>
      <color rgb="FF928F19"/>
      <color rgb="FF98EA2A"/>
      <color rgb="FF92E232"/>
      <color rgb="FFB0FD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26"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accent1">
                    <a:lumMod val="50000"/>
                  </a:schemeClr>
                </a:solidFill>
                <a:latin typeface="+mj-lt"/>
                <a:ea typeface="+mj-ea"/>
                <a:cs typeface="+mj-cs"/>
              </a:defRPr>
            </a:pPr>
            <a:r>
              <a:rPr lang="en-US" b="1">
                <a:solidFill>
                  <a:schemeClr val="accent1">
                    <a:lumMod val="50000"/>
                  </a:schemeClr>
                </a:solidFill>
              </a:rPr>
              <a:t>CGS Adoption: Split Into Sub-Region</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accent1">
                  <a:lumMod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Pivot!$C$1</c:f>
              <c:strCache>
                <c:ptCount val="1"/>
                <c:pt idx="0">
                  <c:v>Percent</c:v>
                </c:pt>
              </c:strCache>
            </c:strRef>
          </c:tx>
          <c:spPr>
            <a:solidFill>
              <a:schemeClr val="accent1"/>
            </a:solidFill>
            <a:ln>
              <a:noFill/>
            </a:ln>
            <a:effectLst/>
          </c:spPr>
          <c:invertIfNegative val="0"/>
          <c:cat>
            <c:strRef>
              <c:f>Pivot!$B$2:$B$4</c:f>
              <c:strCache>
                <c:ptCount val="3"/>
                <c:pt idx="0">
                  <c:v>Eastern Africa</c:v>
                </c:pt>
                <c:pt idx="1">
                  <c:v>Southern Africa</c:v>
                </c:pt>
                <c:pt idx="2">
                  <c:v>Western Africa</c:v>
                </c:pt>
              </c:strCache>
            </c:strRef>
          </c:cat>
          <c:val>
            <c:numRef>
              <c:f>Pivot!$C$2:$C$4</c:f>
              <c:numCache>
                <c:formatCode>0</c:formatCode>
                <c:ptCount val="3"/>
                <c:pt idx="0">
                  <c:v>22.222222222222221</c:v>
                </c:pt>
                <c:pt idx="1">
                  <c:v>33.333333333333329</c:v>
                </c:pt>
                <c:pt idx="2">
                  <c:v>44.444444444444443</c:v>
                </c:pt>
              </c:numCache>
            </c:numRef>
          </c:val>
          <c:extLst>
            <c:ext xmlns:c16="http://schemas.microsoft.com/office/drawing/2014/chart" uri="{C3380CC4-5D6E-409C-BE32-E72D297353CC}">
              <c16:uniqueId val="{00000000-D065-4948-B13F-3A1421DC3F6D}"/>
            </c:ext>
          </c:extLst>
        </c:ser>
        <c:dLbls>
          <c:showLegendKey val="0"/>
          <c:showVal val="0"/>
          <c:showCatName val="0"/>
          <c:showSerName val="0"/>
          <c:showPercent val="0"/>
          <c:showBubbleSize val="0"/>
        </c:dLbls>
        <c:gapWidth val="267"/>
        <c:overlap val="-43"/>
        <c:axId val="602085384"/>
        <c:axId val="602090632"/>
      </c:barChart>
      <c:catAx>
        <c:axId val="6020853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1" i="0" u="none" strike="noStrike" kern="1200" cap="none" spc="0" normalizeH="0" baseline="0">
                <a:solidFill>
                  <a:schemeClr val="accent1">
                    <a:lumMod val="50000"/>
                  </a:schemeClr>
                </a:solidFill>
                <a:latin typeface="+mn-lt"/>
                <a:ea typeface="+mn-ea"/>
                <a:cs typeface="+mn-cs"/>
              </a:defRPr>
            </a:pPr>
            <a:endParaRPr lang="en-US"/>
          </a:p>
        </c:txPr>
        <c:crossAx val="602090632"/>
        <c:crosses val="autoZero"/>
        <c:auto val="1"/>
        <c:lblAlgn val="ctr"/>
        <c:lblOffset val="100"/>
        <c:noMultiLvlLbl val="0"/>
      </c:catAx>
      <c:valAx>
        <c:axId val="60209063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r>
                  <a:rPr lang="en-US" b="0">
                    <a:solidFill>
                      <a:schemeClr val="accent1">
                        <a:lumMod val="50000"/>
                      </a:schemeClr>
                    </a:solidFill>
                  </a:rPr>
                  <a:t>Percent</a:t>
                </a:r>
              </a:p>
            </c:rich>
          </c:tx>
          <c:layout/>
          <c:overlay val="0"/>
          <c:spPr>
            <a:noFill/>
            <a:ln>
              <a:noFill/>
            </a:ln>
            <a:effectLst/>
          </c:spPr>
          <c:txPr>
            <a:bodyPr rot="-5400000" spcFirstLastPara="1" vertOverflow="ellipsis" vert="horz" wrap="square" anchor="ctr" anchorCtr="1"/>
            <a:lstStyle/>
            <a:p>
              <a:pPr>
                <a:defRPr sz="900" b="0" i="0" u="none" strike="noStrike" kern="1200" baseline="0">
                  <a:solidFill>
                    <a:schemeClr val="accent1">
                      <a:lumMod val="50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1">
                    <a:lumMod val="50000"/>
                  </a:schemeClr>
                </a:solidFill>
                <a:latin typeface="+mn-lt"/>
                <a:ea typeface="+mn-ea"/>
                <a:cs typeface="+mn-cs"/>
              </a:defRPr>
            </a:pPr>
            <a:endParaRPr lang="en-US"/>
          </a:p>
        </c:txPr>
        <c:crossAx val="602085384"/>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Partial/Full Guarantee</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barChart>
        <c:barDir val="col"/>
        <c:grouping val="clustered"/>
        <c:varyColors val="0"/>
        <c:ser>
          <c:idx val="0"/>
          <c:order val="0"/>
          <c:tx>
            <c:strRef>
              <c:f>Pivot!$BD$1</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Pivot!$BC$2:$BC$6</c:f>
              <c:strCache>
                <c:ptCount val="3"/>
                <c:pt idx="0">
                  <c:v>50% and under</c:v>
                </c:pt>
                <c:pt idx="1">
                  <c:v>&gt;50% - 75%</c:v>
                </c:pt>
                <c:pt idx="2">
                  <c:v>&gt;75% </c:v>
                </c:pt>
              </c:strCache>
            </c:strRef>
          </c:cat>
          <c:val>
            <c:numRef>
              <c:f>Pivot!$BD$2:$BD$6</c:f>
              <c:numCache>
                <c:formatCode>0</c:formatCode>
                <c:ptCount val="5"/>
                <c:pt idx="0">
                  <c:v>12</c:v>
                </c:pt>
                <c:pt idx="1">
                  <c:v>50</c:v>
                </c:pt>
                <c:pt idx="2">
                  <c:v>38</c:v>
                </c:pt>
              </c:numCache>
            </c:numRef>
          </c:val>
          <c:extLst>
            <c:ext xmlns:c16="http://schemas.microsoft.com/office/drawing/2014/chart" uri="{C3380CC4-5D6E-409C-BE32-E72D297353CC}">
              <c16:uniqueId val="{00000000-8258-40B1-94F4-C3BC23E288D9}"/>
            </c:ext>
          </c:extLst>
        </c:ser>
        <c:dLbls>
          <c:dLblPos val="outEnd"/>
          <c:showLegendKey val="0"/>
          <c:showVal val="1"/>
          <c:showCatName val="0"/>
          <c:showSerName val="0"/>
          <c:showPercent val="0"/>
          <c:showBubbleSize val="0"/>
        </c:dLbls>
        <c:gapWidth val="219"/>
        <c:overlap val="-27"/>
        <c:axId val="622861752"/>
        <c:axId val="622859456"/>
      </c:barChart>
      <c:catAx>
        <c:axId val="622861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22859456"/>
        <c:crosses val="autoZero"/>
        <c:auto val="1"/>
        <c:lblAlgn val="ctr"/>
        <c:lblOffset val="100"/>
        <c:noMultiLvlLbl val="0"/>
      </c:catAx>
      <c:valAx>
        <c:axId val="62285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22861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Policy Timeframe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Pivot!$BH$1</c:f>
              <c:strCache>
                <c:ptCount val="1"/>
                <c:pt idx="0">
                  <c:v>Percent</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572B-4A26-A941-1EB1DFFD7BED}"/>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572B-4A26-A941-1EB1DFFD7BE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Pivot!$BG$2:$BG$3</c:f>
              <c:strCache>
                <c:ptCount val="2"/>
                <c:pt idx="0">
                  <c:v>Long Term</c:v>
                </c:pt>
                <c:pt idx="1">
                  <c:v>Short to Medium Term</c:v>
                </c:pt>
              </c:strCache>
            </c:strRef>
          </c:cat>
          <c:val>
            <c:numRef>
              <c:f>Pivot!$BH$2:$BH$3</c:f>
              <c:numCache>
                <c:formatCode>General</c:formatCode>
                <c:ptCount val="2"/>
                <c:pt idx="0">
                  <c:v>25</c:v>
                </c:pt>
                <c:pt idx="1">
                  <c:v>75</c:v>
                </c:pt>
              </c:numCache>
            </c:numRef>
          </c:val>
          <c:extLst>
            <c:ext xmlns:c16="http://schemas.microsoft.com/office/drawing/2014/chart" uri="{C3380CC4-5D6E-409C-BE32-E72D297353CC}">
              <c16:uniqueId val="{00000004-572B-4A26-A941-1EB1DFFD7BED}"/>
            </c:ext>
          </c:extLst>
        </c:ser>
        <c:dLbls>
          <c:dLblPos val="ctr"/>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1" i="0" u="none" strike="noStrike" kern="1200" baseline="0">
              <a:solidFill>
                <a:schemeClr val="dk1">
                  <a:lumMod val="75000"/>
                  <a:lumOff val="2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2060"/>
                </a:solidFill>
                <a:latin typeface="+mn-lt"/>
                <a:ea typeface="+mn-ea"/>
                <a:cs typeface="+mn-cs"/>
              </a:defRPr>
            </a:pPr>
            <a:r>
              <a:rPr lang="en-US" sz="1400" b="1" i="0" cap="all" baseline="0">
                <a:solidFill>
                  <a:srgbClr val="002060"/>
                </a:solidFill>
                <a:effectLst/>
              </a:rPr>
              <a:t>CGS in existence prior to Covid</a:t>
            </a:r>
            <a:endParaRPr lang="en-NG" sz="1400">
              <a:solidFill>
                <a:srgbClr val="002060"/>
              </a:solidFill>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rgbClr val="002060"/>
              </a:solidFill>
              <a:latin typeface="+mn-lt"/>
              <a:ea typeface="+mn-ea"/>
              <a:cs typeface="+mn-cs"/>
            </a:defRPr>
          </a:pPr>
          <a:endParaRPr lang="en-US"/>
        </a:p>
      </c:txPr>
    </c:title>
    <c:autoTitleDeleted val="0"/>
    <c:plotArea>
      <c:layout/>
      <c:barChart>
        <c:barDir val="col"/>
        <c:grouping val="clustered"/>
        <c:varyColors val="0"/>
        <c:ser>
          <c:idx val="0"/>
          <c:order val="0"/>
          <c:tx>
            <c:strRef>
              <c:f>Pivot!$BL$1</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Pivot!$BK$2:$BK$3</c:f>
              <c:strCache>
                <c:ptCount val="2"/>
                <c:pt idx="0">
                  <c:v>New</c:v>
                </c:pt>
                <c:pt idx="1">
                  <c:v>Old but expanded</c:v>
                </c:pt>
              </c:strCache>
            </c:strRef>
          </c:cat>
          <c:val>
            <c:numRef>
              <c:f>Pivot!$BL$2:$BL$3</c:f>
              <c:numCache>
                <c:formatCode>0</c:formatCode>
                <c:ptCount val="2"/>
                <c:pt idx="0">
                  <c:v>55.555555555555557</c:v>
                </c:pt>
                <c:pt idx="1">
                  <c:v>44.444444444444443</c:v>
                </c:pt>
              </c:numCache>
            </c:numRef>
          </c:val>
          <c:extLst>
            <c:ext xmlns:c16="http://schemas.microsoft.com/office/drawing/2014/chart" uri="{C3380CC4-5D6E-409C-BE32-E72D297353CC}">
              <c16:uniqueId val="{00000000-6DEE-4C7A-9F58-6DEF8D949350}"/>
            </c:ext>
          </c:extLst>
        </c:ser>
        <c:dLbls>
          <c:dLblPos val="outEnd"/>
          <c:showLegendKey val="0"/>
          <c:showVal val="1"/>
          <c:showCatName val="0"/>
          <c:showSerName val="0"/>
          <c:showPercent val="0"/>
          <c:showBubbleSize val="0"/>
        </c:dLbls>
        <c:gapWidth val="219"/>
        <c:overlap val="-27"/>
        <c:axId val="648559544"/>
        <c:axId val="648564792"/>
      </c:barChart>
      <c:catAx>
        <c:axId val="648559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48564792"/>
        <c:crosses val="autoZero"/>
        <c:auto val="1"/>
        <c:lblAlgn val="ctr"/>
        <c:lblOffset val="100"/>
        <c:noMultiLvlLbl val="0"/>
      </c:catAx>
      <c:valAx>
        <c:axId val="648564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002060"/>
                    </a:solidFill>
                    <a:latin typeface="+mn-lt"/>
                    <a:ea typeface="+mn-ea"/>
                    <a:cs typeface="+mn-cs"/>
                  </a:defRPr>
                </a:pPr>
                <a:r>
                  <a:rPr lang="en-US" b="1">
                    <a:solidFill>
                      <a:srgbClr val="002060"/>
                    </a:solidFill>
                  </a:rPr>
                  <a:t>Percentage</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48559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0" i="0" u="none" strike="noStrike" kern="1200" spc="0" baseline="0">
                <a:solidFill>
                  <a:srgbClr val="002060"/>
                </a:solidFill>
                <a:latin typeface="+mn-lt"/>
                <a:ea typeface="+mn-ea"/>
                <a:cs typeface="+mn-cs"/>
              </a:defRPr>
            </a:pPr>
            <a:r>
              <a:rPr lang="en-US" sz="1500" b="1" i="0" baseline="0">
                <a:solidFill>
                  <a:srgbClr val="002060"/>
                </a:solidFill>
                <a:effectLst/>
              </a:rPr>
              <a:t>Development partner involvement</a:t>
            </a:r>
            <a:endParaRPr lang="en-NG" sz="1500">
              <a:solidFill>
                <a:srgbClr val="002060"/>
              </a:solidFill>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0" i="0" u="none" strike="noStrike" kern="1200" spc="0" baseline="0">
              <a:solidFill>
                <a:srgbClr val="002060"/>
              </a:solidFill>
              <a:latin typeface="+mn-lt"/>
              <a:ea typeface="+mn-ea"/>
              <a:cs typeface="+mn-cs"/>
            </a:defRPr>
          </a:pPr>
          <a:endParaRPr lang="en-US"/>
        </a:p>
      </c:txPr>
    </c:title>
    <c:autoTitleDeleted val="0"/>
    <c:plotArea>
      <c:layout/>
      <c:barChart>
        <c:barDir val="bar"/>
        <c:grouping val="clustered"/>
        <c:varyColors val="0"/>
        <c:ser>
          <c:idx val="0"/>
          <c:order val="0"/>
          <c:tx>
            <c:strRef>
              <c:f>Pivot!$BP$1</c:f>
              <c:strCache>
                <c:ptCount val="1"/>
                <c:pt idx="0">
                  <c:v>Percent</c:v>
                </c:pt>
              </c:strCache>
            </c:strRef>
          </c:tx>
          <c:spPr>
            <a:solidFill>
              <a:schemeClr val="accent1"/>
            </a:solidFill>
            <a:ln>
              <a:noFill/>
            </a:ln>
            <a:effectLst/>
          </c:spPr>
          <c:invertIfNegative val="0"/>
          <c:cat>
            <c:strRef>
              <c:f>Pivot!$BO$2:$BO$3</c:f>
              <c:strCache>
                <c:ptCount val="2"/>
                <c:pt idx="0">
                  <c:v>No</c:v>
                </c:pt>
                <c:pt idx="1">
                  <c:v>Yes</c:v>
                </c:pt>
              </c:strCache>
            </c:strRef>
          </c:cat>
          <c:val>
            <c:numRef>
              <c:f>Pivot!$BP$2:$BP$3</c:f>
              <c:numCache>
                <c:formatCode>0</c:formatCode>
                <c:ptCount val="2"/>
                <c:pt idx="0">
                  <c:v>55.555555555555557</c:v>
                </c:pt>
                <c:pt idx="1">
                  <c:v>44.444444444444443</c:v>
                </c:pt>
              </c:numCache>
            </c:numRef>
          </c:val>
          <c:extLst>
            <c:ext xmlns:c16="http://schemas.microsoft.com/office/drawing/2014/chart" uri="{C3380CC4-5D6E-409C-BE32-E72D297353CC}">
              <c16:uniqueId val="{00000000-3D76-44E5-9FD0-03220EE9DC5F}"/>
            </c:ext>
          </c:extLst>
        </c:ser>
        <c:dLbls>
          <c:showLegendKey val="0"/>
          <c:showVal val="0"/>
          <c:showCatName val="0"/>
          <c:showSerName val="0"/>
          <c:showPercent val="0"/>
          <c:showBubbleSize val="0"/>
        </c:dLbls>
        <c:gapWidth val="182"/>
        <c:axId val="654119400"/>
        <c:axId val="654119728"/>
      </c:barChart>
      <c:catAx>
        <c:axId val="654119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54119728"/>
        <c:crosses val="autoZero"/>
        <c:auto val="1"/>
        <c:lblAlgn val="ctr"/>
        <c:lblOffset val="100"/>
        <c:noMultiLvlLbl val="0"/>
      </c:catAx>
      <c:valAx>
        <c:axId val="65411972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r>
                  <a:rPr lang="en-US" b="1">
                    <a:solidFill>
                      <a:srgbClr val="002060"/>
                    </a:solidFill>
                  </a:rPr>
                  <a:t>Percentage</a:t>
                </a:r>
              </a:p>
            </c:rich>
          </c:tx>
          <c:layout/>
          <c:overlay val="0"/>
          <c:spPr>
            <a:noFill/>
            <a:ln>
              <a:noFill/>
            </a:ln>
            <a:effectLst/>
          </c:spPr>
          <c:txPr>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54119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Target Sector</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barChart>
        <c:barDir val="col"/>
        <c:grouping val="clustered"/>
        <c:varyColors val="0"/>
        <c:ser>
          <c:idx val="0"/>
          <c:order val="0"/>
          <c:tx>
            <c:strRef>
              <c:f>Pivot!$BT$1</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Pivot!$BS$2:$BS$8</c:f>
              <c:strCache>
                <c:ptCount val="7"/>
                <c:pt idx="0">
                  <c:v> households and MSME</c:v>
                </c:pt>
                <c:pt idx="1">
                  <c:v>Agro-MSMEs</c:v>
                </c:pt>
                <c:pt idx="2">
                  <c:v>General MSMEs</c:v>
                </c:pt>
                <c:pt idx="3">
                  <c:v>SMEs</c:v>
                </c:pt>
                <c:pt idx="4">
                  <c:v>Women and Youth owned MSMEs</c:v>
                </c:pt>
                <c:pt idx="5">
                  <c:v>Women entrepreneurs</c:v>
                </c:pt>
                <c:pt idx="6">
                  <c:v>Youth MSMEs</c:v>
                </c:pt>
              </c:strCache>
            </c:strRef>
          </c:cat>
          <c:val>
            <c:numRef>
              <c:f>Pivot!$BT$2:$BT$8</c:f>
              <c:numCache>
                <c:formatCode>0</c:formatCode>
                <c:ptCount val="7"/>
                <c:pt idx="0">
                  <c:v>5.5555555555555554</c:v>
                </c:pt>
                <c:pt idx="1">
                  <c:v>11.111111111111111</c:v>
                </c:pt>
                <c:pt idx="2">
                  <c:v>61.111111111111114</c:v>
                </c:pt>
                <c:pt idx="3">
                  <c:v>5.5555555555555554</c:v>
                </c:pt>
                <c:pt idx="4">
                  <c:v>5.5555555555555554</c:v>
                </c:pt>
                <c:pt idx="5">
                  <c:v>5.5555555555555554</c:v>
                </c:pt>
                <c:pt idx="6">
                  <c:v>5.5555555555555554</c:v>
                </c:pt>
              </c:numCache>
            </c:numRef>
          </c:val>
          <c:extLst>
            <c:ext xmlns:c16="http://schemas.microsoft.com/office/drawing/2014/chart" uri="{C3380CC4-5D6E-409C-BE32-E72D297353CC}">
              <c16:uniqueId val="{00000000-269A-4DC5-9DD0-6777B5C18166}"/>
            </c:ext>
          </c:extLst>
        </c:ser>
        <c:dLbls>
          <c:dLblPos val="outEnd"/>
          <c:showLegendKey val="0"/>
          <c:showVal val="1"/>
          <c:showCatName val="0"/>
          <c:showSerName val="0"/>
          <c:showPercent val="0"/>
          <c:showBubbleSize val="0"/>
        </c:dLbls>
        <c:gapWidth val="219"/>
        <c:overlap val="-27"/>
        <c:axId val="648568728"/>
        <c:axId val="648562496"/>
      </c:barChart>
      <c:catAx>
        <c:axId val="648568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48562496"/>
        <c:crosses val="autoZero"/>
        <c:auto val="1"/>
        <c:lblAlgn val="ctr"/>
        <c:lblOffset val="100"/>
        <c:noMultiLvlLbl val="0"/>
      </c:catAx>
      <c:valAx>
        <c:axId val="648562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rgbClr val="002060"/>
                    </a:solidFill>
                    <a:latin typeface="+mn-lt"/>
                    <a:ea typeface="+mn-ea"/>
                    <a:cs typeface="+mn-cs"/>
                  </a:defRPr>
                </a:pPr>
                <a:r>
                  <a:rPr lang="en-US" b="1">
                    <a:solidFill>
                      <a:srgbClr val="002060"/>
                    </a:solidFill>
                  </a:rPr>
                  <a:t>Percentage</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48568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Target Sector By Country Income Classification</a:t>
            </a:r>
            <a:endParaRPr lang="en-NG"/>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lotArea>
      <c:layout/>
      <c:barChart>
        <c:barDir val="bar"/>
        <c:grouping val="percentStacked"/>
        <c:varyColors val="0"/>
        <c:ser>
          <c:idx val="0"/>
          <c:order val="0"/>
          <c:tx>
            <c:strRef>
              <c:f>Pivot!$BX$1</c:f>
              <c:strCache>
                <c:ptCount val="1"/>
                <c:pt idx="0">
                  <c:v>Lower-middle-income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4E58-4FA6-8C88-3C6F6C823CB3}"/>
                </c:ext>
              </c:extLst>
            </c:dLbl>
            <c:dLbl>
              <c:idx val="4"/>
              <c:delete val="1"/>
              <c:extLst>
                <c:ext xmlns:c15="http://schemas.microsoft.com/office/drawing/2012/chart" uri="{CE6537A1-D6FC-4f65-9D91-7224C49458BB}"/>
                <c:ext xmlns:c16="http://schemas.microsoft.com/office/drawing/2014/chart" uri="{C3380CC4-5D6E-409C-BE32-E72D297353CC}">
                  <c16:uniqueId val="{00000001-4E58-4FA6-8C88-3C6F6C823CB3}"/>
                </c:ext>
              </c:extLst>
            </c:dLbl>
            <c:dLbl>
              <c:idx val="5"/>
              <c:delete val="1"/>
              <c:extLst>
                <c:ext xmlns:c15="http://schemas.microsoft.com/office/drawing/2012/chart" uri="{CE6537A1-D6FC-4f65-9D91-7224C49458BB}"/>
                <c:ext xmlns:c16="http://schemas.microsoft.com/office/drawing/2014/chart" uri="{C3380CC4-5D6E-409C-BE32-E72D297353CC}">
                  <c16:uniqueId val="{00000002-4E58-4FA6-8C88-3C6F6C823CB3}"/>
                </c:ext>
              </c:extLst>
            </c:dLbl>
            <c:dLbl>
              <c:idx val="6"/>
              <c:delete val="1"/>
              <c:extLst>
                <c:ext xmlns:c15="http://schemas.microsoft.com/office/drawing/2012/chart" uri="{CE6537A1-D6FC-4f65-9D91-7224C49458BB}"/>
                <c:ext xmlns:c16="http://schemas.microsoft.com/office/drawing/2014/chart" uri="{C3380CC4-5D6E-409C-BE32-E72D297353CC}">
                  <c16:uniqueId val="{00000003-4E58-4FA6-8C88-3C6F6C823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Pivot!$BW$2:$BW$8</c:f>
              <c:strCache>
                <c:ptCount val="7"/>
                <c:pt idx="0">
                  <c:v> households and MSME</c:v>
                </c:pt>
                <c:pt idx="1">
                  <c:v>Agro-MSMEs</c:v>
                </c:pt>
                <c:pt idx="2">
                  <c:v>General MSMEs</c:v>
                </c:pt>
                <c:pt idx="3">
                  <c:v>SMEs</c:v>
                </c:pt>
                <c:pt idx="4">
                  <c:v>Women and Youth owned MSMEs</c:v>
                </c:pt>
                <c:pt idx="5">
                  <c:v>Women entrepreneurs</c:v>
                </c:pt>
                <c:pt idx="6">
                  <c:v>Youth MSMEs</c:v>
                </c:pt>
              </c:strCache>
            </c:strRef>
          </c:cat>
          <c:val>
            <c:numRef>
              <c:f>Pivot!$BX$2:$BX$8</c:f>
              <c:numCache>
                <c:formatCode>0</c:formatCode>
                <c:ptCount val="7"/>
                <c:pt idx="0">
                  <c:v>12.5</c:v>
                </c:pt>
                <c:pt idx="1">
                  <c:v>25</c:v>
                </c:pt>
                <c:pt idx="2">
                  <c:v>62.5</c:v>
                </c:pt>
                <c:pt idx="3">
                  <c:v>0</c:v>
                </c:pt>
                <c:pt idx="4">
                  <c:v>0</c:v>
                </c:pt>
                <c:pt idx="5">
                  <c:v>0</c:v>
                </c:pt>
                <c:pt idx="6">
                  <c:v>0</c:v>
                </c:pt>
              </c:numCache>
            </c:numRef>
          </c:val>
          <c:extLst>
            <c:ext xmlns:c16="http://schemas.microsoft.com/office/drawing/2014/chart" uri="{C3380CC4-5D6E-409C-BE32-E72D297353CC}">
              <c16:uniqueId val="{00000004-4E58-4FA6-8C88-3C6F6C823CB3}"/>
            </c:ext>
          </c:extLst>
        </c:ser>
        <c:ser>
          <c:idx val="1"/>
          <c:order val="1"/>
          <c:tx>
            <c:strRef>
              <c:f>Pivot!$BY$1</c:f>
              <c:strCache>
                <c:ptCount val="1"/>
                <c:pt idx="0">
                  <c:v>Low-income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4E58-4FA6-8C88-3C6F6C823CB3}"/>
                </c:ext>
              </c:extLst>
            </c:dLbl>
            <c:dLbl>
              <c:idx val="1"/>
              <c:delete val="1"/>
              <c:extLst>
                <c:ext xmlns:c15="http://schemas.microsoft.com/office/drawing/2012/chart" uri="{CE6537A1-D6FC-4f65-9D91-7224C49458BB}"/>
                <c:ext xmlns:c16="http://schemas.microsoft.com/office/drawing/2014/chart" uri="{C3380CC4-5D6E-409C-BE32-E72D297353CC}">
                  <c16:uniqueId val="{00000006-4E58-4FA6-8C88-3C6F6C823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Pivot!$BW$2:$BW$8</c:f>
              <c:strCache>
                <c:ptCount val="7"/>
                <c:pt idx="0">
                  <c:v> households and MSME</c:v>
                </c:pt>
                <c:pt idx="1">
                  <c:v>Agro-MSMEs</c:v>
                </c:pt>
                <c:pt idx="2">
                  <c:v>General MSMEs</c:v>
                </c:pt>
                <c:pt idx="3">
                  <c:v>SMEs</c:v>
                </c:pt>
                <c:pt idx="4">
                  <c:v>Women and Youth owned MSMEs</c:v>
                </c:pt>
                <c:pt idx="5">
                  <c:v>Women entrepreneurs</c:v>
                </c:pt>
                <c:pt idx="6">
                  <c:v>Youth MSMEs</c:v>
                </c:pt>
              </c:strCache>
            </c:strRef>
          </c:cat>
          <c:val>
            <c:numRef>
              <c:f>Pivot!$BY$2:$BY$8</c:f>
              <c:numCache>
                <c:formatCode>0</c:formatCode>
                <c:ptCount val="7"/>
                <c:pt idx="0">
                  <c:v>0</c:v>
                </c:pt>
                <c:pt idx="1">
                  <c:v>0</c:v>
                </c:pt>
                <c:pt idx="2">
                  <c:v>50</c:v>
                </c:pt>
                <c:pt idx="3">
                  <c:v>12.5</c:v>
                </c:pt>
                <c:pt idx="4">
                  <c:v>12.5</c:v>
                </c:pt>
                <c:pt idx="5">
                  <c:v>12.5</c:v>
                </c:pt>
                <c:pt idx="6">
                  <c:v>12.5</c:v>
                </c:pt>
              </c:numCache>
            </c:numRef>
          </c:val>
          <c:extLst>
            <c:ext xmlns:c16="http://schemas.microsoft.com/office/drawing/2014/chart" uri="{C3380CC4-5D6E-409C-BE32-E72D297353CC}">
              <c16:uniqueId val="{00000007-4E58-4FA6-8C88-3C6F6C823CB3}"/>
            </c:ext>
          </c:extLst>
        </c:ser>
        <c:ser>
          <c:idx val="2"/>
          <c:order val="2"/>
          <c:tx>
            <c:strRef>
              <c:f>Pivot!$BZ$1</c:f>
              <c:strCache>
                <c:ptCount val="1"/>
                <c:pt idx="0">
                  <c:v>Upper-middle-icome</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8-4E58-4FA6-8C88-3C6F6C823CB3}"/>
                </c:ext>
              </c:extLst>
            </c:dLbl>
            <c:dLbl>
              <c:idx val="1"/>
              <c:delete val="1"/>
              <c:extLst>
                <c:ext xmlns:c15="http://schemas.microsoft.com/office/drawing/2012/chart" uri="{CE6537A1-D6FC-4f65-9D91-7224C49458BB}"/>
                <c:ext xmlns:c16="http://schemas.microsoft.com/office/drawing/2014/chart" uri="{C3380CC4-5D6E-409C-BE32-E72D297353CC}">
                  <c16:uniqueId val="{00000009-4E58-4FA6-8C88-3C6F6C823CB3}"/>
                </c:ext>
              </c:extLst>
            </c:dLbl>
            <c:dLbl>
              <c:idx val="3"/>
              <c:delete val="1"/>
              <c:extLst>
                <c:ext xmlns:c15="http://schemas.microsoft.com/office/drawing/2012/chart" uri="{CE6537A1-D6FC-4f65-9D91-7224C49458BB}"/>
                <c:ext xmlns:c16="http://schemas.microsoft.com/office/drawing/2014/chart" uri="{C3380CC4-5D6E-409C-BE32-E72D297353CC}">
                  <c16:uniqueId val="{0000000A-4E58-4FA6-8C88-3C6F6C823CB3}"/>
                </c:ext>
              </c:extLst>
            </c:dLbl>
            <c:dLbl>
              <c:idx val="4"/>
              <c:delete val="1"/>
              <c:extLst>
                <c:ext xmlns:c15="http://schemas.microsoft.com/office/drawing/2012/chart" uri="{CE6537A1-D6FC-4f65-9D91-7224C49458BB}"/>
                <c:ext xmlns:c16="http://schemas.microsoft.com/office/drawing/2014/chart" uri="{C3380CC4-5D6E-409C-BE32-E72D297353CC}">
                  <c16:uniqueId val="{0000000B-4E58-4FA6-8C88-3C6F6C823CB3}"/>
                </c:ext>
              </c:extLst>
            </c:dLbl>
            <c:dLbl>
              <c:idx val="5"/>
              <c:delete val="1"/>
              <c:extLst>
                <c:ext xmlns:c15="http://schemas.microsoft.com/office/drawing/2012/chart" uri="{CE6537A1-D6FC-4f65-9D91-7224C49458BB}"/>
                <c:ext xmlns:c16="http://schemas.microsoft.com/office/drawing/2014/chart" uri="{C3380CC4-5D6E-409C-BE32-E72D297353CC}">
                  <c16:uniqueId val="{0000000C-4E58-4FA6-8C88-3C6F6C823CB3}"/>
                </c:ext>
              </c:extLst>
            </c:dLbl>
            <c:dLbl>
              <c:idx val="6"/>
              <c:delete val="1"/>
              <c:extLst>
                <c:ext xmlns:c15="http://schemas.microsoft.com/office/drawing/2012/chart" uri="{CE6537A1-D6FC-4f65-9D91-7224C49458BB}"/>
                <c:ext xmlns:c16="http://schemas.microsoft.com/office/drawing/2014/chart" uri="{C3380CC4-5D6E-409C-BE32-E72D297353CC}">
                  <c16:uniqueId val="{0000000D-4E58-4FA6-8C88-3C6F6C823CB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f>Pivot!$BW$2:$BW$8</c:f>
              <c:strCache>
                <c:ptCount val="7"/>
                <c:pt idx="0">
                  <c:v> households and MSME</c:v>
                </c:pt>
                <c:pt idx="1">
                  <c:v>Agro-MSMEs</c:v>
                </c:pt>
                <c:pt idx="2">
                  <c:v>General MSMEs</c:v>
                </c:pt>
                <c:pt idx="3">
                  <c:v>SMEs</c:v>
                </c:pt>
                <c:pt idx="4">
                  <c:v>Women and Youth owned MSMEs</c:v>
                </c:pt>
                <c:pt idx="5">
                  <c:v>Women entrepreneurs</c:v>
                </c:pt>
                <c:pt idx="6">
                  <c:v>Youth MSMEs</c:v>
                </c:pt>
              </c:strCache>
            </c:strRef>
          </c:cat>
          <c:val>
            <c:numRef>
              <c:f>Pivot!$BZ$2:$BZ$8</c:f>
              <c:numCache>
                <c:formatCode>General</c:formatCode>
                <c:ptCount val="7"/>
                <c:pt idx="0">
                  <c:v>0</c:v>
                </c:pt>
                <c:pt idx="1">
                  <c:v>0</c:v>
                </c:pt>
                <c:pt idx="2">
                  <c:v>100</c:v>
                </c:pt>
                <c:pt idx="3">
                  <c:v>0</c:v>
                </c:pt>
                <c:pt idx="4">
                  <c:v>0</c:v>
                </c:pt>
                <c:pt idx="5">
                  <c:v>0</c:v>
                </c:pt>
                <c:pt idx="6">
                  <c:v>0</c:v>
                </c:pt>
              </c:numCache>
            </c:numRef>
          </c:val>
          <c:extLst>
            <c:ext xmlns:c16="http://schemas.microsoft.com/office/drawing/2014/chart" uri="{C3380CC4-5D6E-409C-BE32-E72D297353CC}">
              <c16:uniqueId val="{0000000E-4E58-4FA6-8C88-3C6F6C823CB3}"/>
            </c:ext>
          </c:extLst>
        </c:ser>
        <c:dLbls>
          <c:dLblPos val="ctr"/>
          <c:showLegendKey val="0"/>
          <c:showVal val="1"/>
          <c:showCatName val="0"/>
          <c:showSerName val="0"/>
          <c:showPercent val="0"/>
          <c:showBubbleSize val="0"/>
        </c:dLbls>
        <c:gapWidth val="150"/>
        <c:overlap val="100"/>
        <c:axId val="627336392"/>
        <c:axId val="627338360"/>
      </c:barChart>
      <c:catAx>
        <c:axId val="627336392"/>
        <c:scaling>
          <c:orientation val="minMax"/>
        </c:scaling>
        <c:delete val="0"/>
        <c:axPos val="l"/>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n-US"/>
          </a:p>
        </c:txPr>
        <c:crossAx val="627338360"/>
        <c:crosses val="autoZero"/>
        <c:auto val="1"/>
        <c:lblAlgn val="ctr"/>
        <c:lblOffset val="100"/>
        <c:noMultiLvlLbl val="0"/>
      </c:catAx>
      <c:valAx>
        <c:axId val="627338360"/>
        <c:scaling>
          <c:orientation val="minMax"/>
        </c:scaling>
        <c:delete val="0"/>
        <c:axPos val="b"/>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6273363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1"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1">
                    <a:lumMod val="50000"/>
                  </a:schemeClr>
                </a:solidFill>
                <a:latin typeface="+mn-lt"/>
                <a:ea typeface="+mn-ea"/>
                <a:cs typeface="+mn-cs"/>
              </a:defRPr>
            </a:pPr>
            <a:r>
              <a:rPr lang="en-US" b="1">
                <a:solidFill>
                  <a:schemeClr val="accent1">
                    <a:lumMod val="50000"/>
                  </a:schemeClr>
                </a:solidFill>
              </a:rPr>
              <a:t>Amount Invested By Region</a:t>
            </a:r>
          </a:p>
        </c:rich>
      </c:tx>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1">
                  <a:lumMod val="50000"/>
                </a:schemeClr>
              </a:solidFill>
              <a:latin typeface="+mn-lt"/>
              <a:ea typeface="+mn-ea"/>
              <a:cs typeface="+mn-cs"/>
            </a:defRPr>
          </a:pPr>
          <a:endParaRPr lang="en-US"/>
        </a:p>
      </c:txPr>
    </c:title>
    <c:autoTitleDeleted val="0"/>
    <c:plotArea>
      <c:layout/>
      <c:barChart>
        <c:barDir val="bar"/>
        <c:grouping val="clustered"/>
        <c:varyColors val="0"/>
        <c:ser>
          <c:idx val="0"/>
          <c:order val="0"/>
          <c:tx>
            <c:strRef>
              <c:f>Pivot!$G$1</c:f>
              <c:strCache>
                <c:ptCount val="1"/>
                <c:pt idx="0">
                  <c:v>Amount</c:v>
                </c:pt>
              </c:strCache>
            </c:strRef>
          </c:tx>
          <c:spPr>
            <a:solidFill>
              <a:schemeClr val="accent1"/>
            </a:solidFill>
            <a:ln>
              <a:noFill/>
            </a:ln>
            <a:effectLst/>
          </c:spPr>
          <c:invertIfNegative val="0"/>
          <c:cat>
            <c:strRef>
              <c:f>Pivot!$F$2:$F$4</c:f>
              <c:strCache>
                <c:ptCount val="3"/>
                <c:pt idx="0">
                  <c:v>Eastern Africa</c:v>
                </c:pt>
                <c:pt idx="1">
                  <c:v>Southern Africa</c:v>
                </c:pt>
                <c:pt idx="2">
                  <c:v>Western Africa</c:v>
                </c:pt>
              </c:strCache>
            </c:strRef>
          </c:cat>
          <c:val>
            <c:numRef>
              <c:f>Pivot!$G$2:$G$4</c:f>
              <c:numCache>
                <c:formatCode>_-* #,##0.00_-;\-* #,##0.00_-;_-* "-"??_-;_-@_-</c:formatCode>
                <c:ptCount val="3"/>
                <c:pt idx="0">
                  <c:v>350.3</c:v>
                </c:pt>
                <c:pt idx="1">
                  <c:v>6350.2</c:v>
                </c:pt>
                <c:pt idx="2">
                  <c:v>940.9</c:v>
                </c:pt>
              </c:numCache>
            </c:numRef>
          </c:val>
          <c:extLst>
            <c:ext xmlns:c16="http://schemas.microsoft.com/office/drawing/2014/chart" uri="{C3380CC4-5D6E-409C-BE32-E72D297353CC}">
              <c16:uniqueId val="{00000000-7277-4028-A37D-6E5845818AF3}"/>
            </c:ext>
          </c:extLst>
        </c:ser>
        <c:dLbls>
          <c:showLegendKey val="0"/>
          <c:showVal val="0"/>
          <c:showCatName val="0"/>
          <c:showSerName val="0"/>
          <c:showPercent val="0"/>
          <c:showBubbleSize val="0"/>
        </c:dLbls>
        <c:gapWidth val="182"/>
        <c:axId val="614942848"/>
        <c:axId val="614943504"/>
      </c:barChart>
      <c:catAx>
        <c:axId val="6149428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accent1">
                    <a:lumMod val="50000"/>
                  </a:schemeClr>
                </a:solidFill>
                <a:latin typeface="+mn-lt"/>
                <a:ea typeface="+mn-ea"/>
                <a:cs typeface="+mn-cs"/>
              </a:defRPr>
            </a:pPr>
            <a:endParaRPr lang="en-US"/>
          </a:p>
        </c:txPr>
        <c:crossAx val="614943504"/>
        <c:crosses val="autoZero"/>
        <c:auto val="1"/>
        <c:lblAlgn val="ctr"/>
        <c:lblOffset val="100"/>
        <c:noMultiLvlLbl val="0"/>
      </c:catAx>
      <c:valAx>
        <c:axId val="614943504"/>
        <c:scaling>
          <c:orientation val="minMax"/>
          <c:max val="6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accent1">
                        <a:lumMod val="50000"/>
                      </a:schemeClr>
                    </a:solidFill>
                    <a:latin typeface="+mn-lt"/>
                    <a:ea typeface="+mn-ea"/>
                    <a:cs typeface="+mn-cs"/>
                  </a:defRPr>
                </a:pPr>
                <a:r>
                  <a:rPr lang="en-US" b="1">
                    <a:solidFill>
                      <a:schemeClr val="accent1">
                        <a:lumMod val="50000"/>
                      </a:schemeClr>
                    </a:solidFill>
                  </a:rPr>
                  <a:t>US$ Million</a:t>
                </a:r>
              </a:p>
            </c:rich>
          </c:tx>
          <c:layout/>
          <c:overlay val="0"/>
          <c:spPr>
            <a:noFill/>
            <a:ln>
              <a:noFill/>
            </a:ln>
            <a:effectLst/>
          </c:spPr>
          <c:txPr>
            <a:bodyPr rot="0" spcFirstLastPara="1" vertOverflow="ellipsis" vert="horz" wrap="square" anchor="ctr" anchorCtr="1"/>
            <a:lstStyle/>
            <a:p>
              <a:pPr>
                <a:defRPr sz="1000" b="1" i="0" u="none" strike="noStrike" kern="1200" baseline="0">
                  <a:solidFill>
                    <a:schemeClr val="accent1">
                      <a:lumMod val="50000"/>
                    </a:schemeClr>
                  </a:solidFill>
                  <a:latin typeface="+mn-lt"/>
                  <a:ea typeface="+mn-ea"/>
                  <a:cs typeface="+mn-cs"/>
                </a:defRPr>
              </a:pPr>
              <a:endParaRPr lang="en-US"/>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1">
                    <a:lumMod val="50000"/>
                  </a:schemeClr>
                </a:solidFill>
                <a:latin typeface="+mn-lt"/>
                <a:ea typeface="+mn-ea"/>
                <a:cs typeface="+mn-cs"/>
              </a:defRPr>
            </a:pPr>
            <a:endParaRPr lang="en-US"/>
          </a:p>
        </c:txPr>
        <c:crossAx val="6149428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accent1">
                    <a:lumMod val="50000"/>
                  </a:schemeClr>
                </a:solidFill>
                <a:latin typeface="+mj-lt"/>
                <a:ea typeface="+mj-ea"/>
                <a:cs typeface="+mj-cs"/>
              </a:defRPr>
            </a:pPr>
            <a:r>
              <a:rPr lang="en-US" sz="1200" b="1">
                <a:solidFill>
                  <a:schemeClr val="accent1">
                    <a:lumMod val="50000"/>
                  </a:schemeClr>
                </a:solidFill>
              </a:rPr>
              <a:t>Level</a:t>
            </a:r>
            <a:r>
              <a:rPr lang="en-US" sz="1200" b="1" baseline="0">
                <a:solidFill>
                  <a:schemeClr val="accent1">
                    <a:lumMod val="50000"/>
                  </a:schemeClr>
                </a:solidFill>
              </a:rPr>
              <a:t> of Adoption By Sub-</a:t>
            </a:r>
            <a:r>
              <a:rPr lang="en-US" sz="1200" b="1">
                <a:solidFill>
                  <a:schemeClr val="accent1">
                    <a:lumMod val="50000"/>
                  </a:schemeClr>
                </a:solidFill>
              </a:rPr>
              <a:t>Region and</a:t>
            </a:r>
            <a:r>
              <a:rPr lang="en-US" sz="1200" b="1" baseline="0">
                <a:solidFill>
                  <a:schemeClr val="accent1">
                    <a:lumMod val="50000"/>
                  </a:schemeClr>
                </a:solidFill>
              </a:rPr>
              <a:t> </a:t>
            </a:r>
            <a:r>
              <a:rPr lang="en-US" sz="1200" b="1">
                <a:solidFill>
                  <a:schemeClr val="accent1">
                    <a:lumMod val="50000"/>
                  </a:schemeClr>
                </a:solidFill>
              </a:rPr>
              <a:t> Income Level</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accent1">
                  <a:lumMod val="50000"/>
                </a:schemeClr>
              </a:solidFill>
              <a:latin typeface="+mj-lt"/>
              <a:ea typeface="+mj-ea"/>
              <a:cs typeface="+mj-cs"/>
            </a:defRPr>
          </a:pPr>
          <a:endParaRPr lang="en-US"/>
        </a:p>
      </c:txPr>
    </c:title>
    <c:autoTitleDeleted val="0"/>
    <c:plotArea>
      <c:layout/>
      <c:barChart>
        <c:barDir val="bar"/>
        <c:grouping val="percentStacked"/>
        <c:varyColors val="0"/>
        <c:ser>
          <c:idx val="0"/>
          <c:order val="0"/>
          <c:tx>
            <c:strRef>
              <c:f>Pivot!$J$1</c:f>
              <c:strCache>
                <c:ptCount val="1"/>
                <c:pt idx="0">
                  <c:v>Lower-middle-income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Pivot!$I$2:$I$4</c:f>
              <c:strCache>
                <c:ptCount val="3"/>
                <c:pt idx="0">
                  <c:v>Eastern Africa</c:v>
                </c:pt>
                <c:pt idx="1">
                  <c:v>Southern Africa</c:v>
                </c:pt>
                <c:pt idx="2">
                  <c:v>Western Africa</c:v>
                </c:pt>
              </c:strCache>
            </c:strRef>
          </c:cat>
          <c:val>
            <c:numRef>
              <c:f>Pivot!$J$2:$J$4</c:f>
              <c:numCache>
                <c:formatCode>General</c:formatCode>
                <c:ptCount val="3"/>
                <c:pt idx="0">
                  <c:v>25</c:v>
                </c:pt>
                <c:pt idx="1">
                  <c:v>37.5</c:v>
                </c:pt>
                <c:pt idx="2">
                  <c:v>37.5</c:v>
                </c:pt>
              </c:numCache>
            </c:numRef>
          </c:val>
          <c:extLst>
            <c:ext xmlns:c16="http://schemas.microsoft.com/office/drawing/2014/chart" uri="{C3380CC4-5D6E-409C-BE32-E72D297353CC}">
              <c16:uniqueId val="{00000000-2671-4104-A8A3-2690BEB2B6FF}"/>
            </c:ext>
          </c:extLst>
        </c:ser>
        <c:ser>
          <c:idx val="1"/>
          <c:order val="1"/>
          <c:tx>
            <c:strRef>
              <c:f>Pivot!$K$1</c:f>
              <c:strCache>
                <c:ptCount val="1"/>
                <c:pt idx="0">
                  <c:v>Low-income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Pivot!$I$2:$I$4</c:f>
              <c:strCache>
                <c:ptCount val="3"/>
                <c:pt idx="0">
                  <c:v>Eastern Africa</c:v>
                </c:pt>
                <c:pt idx="1">
                  <c:v>Southern Africa</c:v>
                </c:pt>
                <c:pt idx="2">
                  <c:v>Western Africa</c:v>
                </c:pt>
              </c:strCache>
            </c:strRef>
          </c:cat>
          <c:val>
            <c:numRef>
              <c:f>Pivot!$K$2:$K$4</c:f>
              <c:numCache>
                <c:formatCode>General</c:formatCode>
                <c:ptCount val="3"/>
                <c:pt idx="0">
                  <c:v>25</c:v>
                </c:pt>
                <c:pt idx="1">
                  <c:v>12.5</c:v>
                </c:pt>
                <c:pt idx="2">
                  <c:v>62.5</c:v>
                </c:pt>
              </c:numCache>
            </c:numRef>
          </c:val>
          <c:extLst>
            <c:ext xmlns:c16="http://schemas.microsoft.com/office/drawing/2014/chart" uri="{C3380CC4-5D6E-409C-BE32-E72D297353CC}">
              <c16:uniqueId val="{00000001-2671-4104-A8A3-2690BEB2B6FF}"/>
            </c:ext>
          </c:extLst>
        </c:ser>
        <c:ser>
          <c:idx val="2"/>
          <c:order val="2"/>
          <c:tx>
            <c:strRef>
              <c:f>Pivot!$L$1</c:f>
              <c:strCache>
                <c:ptCount val="1"/>
                <c:pt idx="0">
                  <c:v>Upper-middle-icome</c:v>
                </c:pt>
              </c:strCache>
            </c:strRef>
          </c:tx>
          <c:spPr>
            <a:solidFill>
              <a:schemeClr val="accent3"/>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2671-4104-A8A3-2690BEB2B6FF}"/>
                </c:ext>
              </c:extLst>
            </c:dLbl>
            <c:dLbl>
              <c:idx val="2"/>
              <c:delete val="1"/>
              <c:extLst>
                <c:ext xmlns:c15="http://schemas.microsoft.com/office/drawing/2012/chart" uri="{CE6537A1-D6FC-4f65-9D91-7224C49458BB}"/>
                <c:ext xmlns:c16="http://schemas.microsoft.com/office/drawing/2014/chart" uri="{C3380CC4-5D6E-409C-BE32-E72D297353CC}">
                  <c16:uniqueId val="{00000003-2671-4104-A8A3-2690BEB2B6F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Pivot!$I$2:$I$4</c:f>
              <c:strCache>
                <c:ptCount val="3"/>
                <c:pt idx="0">
                  <c:v>Eastern Africa</c:v>
                </c:pt>
                <c:pt idx="1">
                  <c:v>Southern Africa</c:v>
                </c:pt>
                <c:pt idx="2">
                  <c:v>Western Africa</c:v>
                </c:pt>
              </c:strCache>
            </c:strRef>
          </c:cat>
          <c:val>
            <c:numRef>
              <c:f>Pivot!$L$2:$L$4</c:f>
              <c:numCache>
                <c:formatCode>General</c:formatCode>
                <c:ptCount val="3"/>
                <c:pt idx="0">
                  <c:v>0</c:v>
                </c:pt>
                <c:pt idx="1">
                  <c:v>100</c:v>
                </c:pt>
                <c:pt idx="2">
                  <c:v>0</c:v>
                </c:pt>
              </c:numCache>
            </c:numRef>
          </c:val>
          <c:extLst>
            <c:ext xmlns:c16="http://schemas.microsoft.com/office/drawing/2014/chart" uri="{C3380CC4-5D6E-409C-BE32-E72D297353CC}">
              <c16:uniqueId val="{00000004-2671-4104-A8A3-2690BEB2B6FF}"/>
            </c:ext>
          </c:extLst>
        </c:ser>
        <c:dLbls>
          <c:dLblPos val="ctr"/>
          <c:showLegendKey val="0"/>
          <c:showVal val="1"/>
          <c:showCatName val="0"/>
          <c:showSerName val="0"/>
          <c:showPercent val="0"/>
          <c:showBubbleSize val="0"/>
        </c:dLbls>
        <c:gapWidth val="150"/>
        <c:overlap val="100"/>
        <c:axId val="627332456"/>
        <c:axId val="627333440"/>
      </c:barChart>
      <c:catAx>
        <c:axId val="627332456"/>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1" i="0" u="none" strike="noStrike" kern="1200" cap="none" spc="0" normalizeH="0" baseline="0">
                <a:solidFill>
                  <a:schemeClr val="accent1">
                    <a:lumMod val="50000"/>
                  </a:schemeClr>
                </a:solidFill>
                <a:latin typeface="+mn-lt"/>
                <a:ea typeface="+mn-ea"/>
                <a:cs typeface="+mn-cs"/>
              </a:defRPr>
            </a:pPr>
            <a:endParaRPr lang="en-US"/>
          </a:p>
        </c:txPr>
        <c:crossAx val="627333440"/>
        <c:crosses val="autoZero"/>
        <c:auto val="1"/>
        <c:lblAlgn val="ctr"/>
        <c:lblOffset val="100"/>
        <c:noMultiLvlLbl val="0"/>
      </c:catAx>
      <c:valAx>
        <c:axId val="627333440"/>
        <c:scaling>
          <c:orientation val="minMax"/>
        </c:scaling>
        <c:delete val="0"/>
        <c:axPos val="b"/>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accent1">
                    <a:lumMod val="50000"/>
                  </a:schemeClr>
                </a:solidFill>
                <a:latin typeface="+mn-lt"/>
                <a:ea typeface="+mn-ea"/>
                <a:cs typeface="+mn-cs"/>
              </a:defRPr>
            </a:pPr>
            <a:endParaRPr lang="en-US"/>
          </a:p>
        </c:txPr>
        <c:crossAx val="627332456"/>
        <c:crosses val="autoZero"/>
        <c:crossBetween val="between"/>
      </c:valAx>
      <c:spPr>
        <a:pattFill prst="ltDnDiag">
          <a:fgClr>
            <a:schemeClr val="dk1">
              <a:lumMod val="15000"/>
              <a:lumOff val="85000"/>
            </a:schemeClr>
          </a:fgClr>
          <a:bgClr>
            <a:schemeClr val="lt1"/>
          </a:bgClr>
        </a:pattFill>
        <a:ln>
          <a:noFill/>
        </a:ln>
        <a:effectLst/>
      </c:spPr>
    </c:plotArea>
    <c:legend>
      <c:legendPos val="b"/>
      <c:legendEntry>
        <c:idx val="1"/>
        <c:txPr>
          <a:bodyPr rot="0" spcFirstLastPara="1" vertOverflow="ellipsis" vert="horz" wrap="square" anchor="ctr" anchorCtr="1"/>
          <a:lstStyle/>
          <a:p>
            <a:pPr>
              <a:defRPr sz="900" b="1" i="0" u="none" strike="noStrike" kern="1200" baseline="0">
                <a:solidFill>
                  <a:schemeClr val="accent2"/>
                </a:solidFill>
                <a:latin typeface="+mn-lt"/>
                <a:ea typeface="+mn-ea"/>
                <a:cs typeface="+mn-cs"/>
              </a:defRPr>
            </a:pPr>
            <a:endParaRPr lang="en-US"/>
          </a:p>
        </c:txPr>
      </c:legendEntry>
      <c:legendEntry>
        <c:idx val="2"/>
        <c:txPr>
          <a:bodyPr rot="0" spcFirstLastPara="1" vertOverflow="ellipsis" vert="horz" wrap="square" anchor="ctr" anchorCtr="1"/>
          <a:lstStyle/>
          <a:p>
            <a:pPr>
              <a:defRPr sz="900" b="1" i="0" u="none" strike="noStrike" kern="1200" baseline="0">
                <a:solidFill>
                  <a:schemeClr val="bg1">
                    <a:lumMod val="50000"/>
                  </a:schemeClr>
                </a:solidFill>
                <a:latin typeface="+mn-lt"/>
                <a:ea typeface="+mn-ea"/>
                <a:cs typeface="+mn-cs"/>
              </a:defRPr>
            </a:pPr>
            <a:endParaRPr lang="en-US"/>
          </a:p>
        </c:txPr>
      </c:legendEntry>
      <c:layout/>
      <c:overlay val="0"/>
      <c:spPr>
        <a:noFill/>
        <a:ln>
          <a:noFill/>
        </a:ln>
        <a:effectLst/>
      </c:spPr>
      <c:txPr>
        <a:bodyPr rot="0" spcFirstLastPara="1" vertOverflow="ellipsis" vert="horz" wrap="square" anchor="ctr" anchorCtr="1"/>
        <a:lstStyle/>
        <a:p>
          <a:pPr>
            <a:defRPr sz="900" b="1" i="0" u="none" strike="noStrike" kern="1200" baseline="0">
              <a:solidFill>
                <a:schemeClr val="accent1"/>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a:t>Amount in CGS During The</a:t>
            </a:r>
            <a:r>
              <a:rPr lang="en-US" baseline="0"/>
              <a:t> Period</a:t>
            </a:r>
            <a:endParaRPr lang="en-US"/>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barChart>
        <c:barDir val="bar"/>
        <c:grouping val="clustered"/>
        <c:varyColors val="0"/>
        <c:ser>
          <c:idx val="0"/>
          <c:order val="0"/>
          <c:tx>
            <c:strRef>
              <c:f>Pivot!$T$1</c:f>
              <c:strCache>
                <c:ptCount val="1"/>
                <c:pt idx="0">
                  <c:v>Amount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Pivot!$S$2:$S$4</c:f>
              <c:strCache>
                <c:ptCount val="3"/>
                <c:pt idx="0">
                  <c:v>Lower-middle-income</c:v>
                </c:pt>
                <c:pt idx="1">
                  <c:v>Low-income</c:v>
                </c:pt>
                <c:pt idx="2">
                  <c:v>Upper-middle-icome</c:v>
                </c:pt>
              </c:strCache>
            </c:strRef>
          </c:cat>
          <c:val>
            <c:numRef>
              <c:f>Pivot!$T$2:$T$4</c:f>
              <c:numCache>
                <c:formatCode>_-* #,##0.00_-;\-* #,##0.00_-;_-* "-"??_-;_-@_-</c:formatCode>
                <c:ptCount val="3"/>
                <c:pt idx="0">
                  <c:v>947.7</c:v>
                </c:pt>
                <c:pt idx="1">
                  <c:v>449.1</c:v>
                </c:pt>
                <c:pt idx="2">
                  <c:v>6244.6</c:v>
                </c:pt>
              </c:numCache>
            </c:numRef>
          </c:val>
          <c:extLst>
            <c:ext xmlns:c16="http://schemas.microsoft.com/office/drawing/2014/chart" uri="{C3380CC4-5D6E-409C-BE32-E72D297353CC}">
              <c16:uniqueId val="{00000000-6BC8-481F-8397-F5CB390F19FF}"/>
            </c:ext>
          </c:extLst>
        </c:ser>
        <c:dLbls>
          <c:dLblPos val="outEnd"/>
          <c:showLegendKey val="0"/>
          <c:showVal val="1"/>
          <c:showCatName val="0"/>
          <c:showSerName val="0"/>
          <c:showPercent val="0"/>
          <c:showBubbleSize val="0"/>
        </c:dLbls>
        <c:gapWidth val="182"/>
        <c:axId val="653137928"/>
        <c:axId val="601658312"/>
      </c:barChart>
      <c:catAx>
        <c:axId val="653137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01658312"/>
        <c:crosses val="autoZero"/>
        <c:auto val="1"/>
        <c:lblAlgn val="ctr"/>
        <c:lblOffset val="100"/>
        <c:noMultiLvlLbl val="0"/>
      </c:catAx>
      <c:valAx>
        <c:axId val="601658312"/>
        <c:scaling>
          <c:orientation val="minMax"/>
          <c:max val="660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r>
                  <a:rPr lang="en-US" b="1">
                    <a:solidFill>
                      <a:srgbClr val="002060"/>
                    </a:solidFill>
                  </a:rPr>
                  <a:t>US$ Million</a:t>
                </a:r>
              </a:p>
            </c:rich>
          </c:tx>
          <c:overlay val="0"/>
          <c:spPr>
            <a:noFill/>
            <a:ln>
              <a:noFill/>
            </a:ln>
            <a:effectLst/>
          </c:spPr>
          <c:txPr>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n-US"/>
            </a:p>
          </c:txPr>
        </c:title>
        <c:numFmt formatCode="_-* #,##0.00_-;\-* #,##0.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53137928"/>
        <c:crosses val="autoZero"/>
        <c:crossBetween val="between"/>
        <c:majorUnit val="1100"/>
        <c:minorUnit val="20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cap="none" baseline="0"/>
              <a:t>Policy Objective</a:t>
            </a:r>
          </a:p>
        </c:rich>
      </c:tx>
      <c:layout/>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Pivot!$W$1</c:f>
              <c:strCache>
                <c:ptCount val="1"/>
                <c:pt idx="0">
                  <c:v>Precent</c:v>
                </c:pt>
              </c:strCache>
            </c:strRef>
          </c:tx>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21EB-4A8A-9ACD-6A2DD20AFD58}"/>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21EB-4A8A-9ACD-6A2DD20AFD58}"/>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21EB-4A8A-9ACD-6A2DD20AFD58}"/>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21EB-4A8A-9ACD-6A2DD20AFD58}"/>
              </c:ext>
            </c:extLst>
          </c:dPt>
          <c:dLbls>
            <c:dLbl>
              <c:idx val="0"/>
              <c:layout>
                <c:manualLayout>
                  <c:x val="0.13888888888888878"/>
                  <c:y val="3.240740740740738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1EB-4A8A-9ACD-6A2DD20AFD58}"/>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21EB-4A8A-9ACD-6A2DD20AFD58}"/>
                </c:ext>
              </c:extLst>
            </c:dLbl>
            <c:dLbl>
              <c:idx val="2"/>
              <c:layout>
                <c:manualLayout>
                  <c:x val="0"/>
                  <c:y val="3.703703703703703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1EB-4A8A-9ACD-6A2DD20AFD58}"/>
                </c:ext>
              </c:extLst>
            </c:dLbl>
            <c:dLbl>
              <c:idx val="3"/>
              <c:layout>
                <c:manualLayout>
                  <c:x val="-4.7222222222222235E-2"/>
                  <c:y val="-3.240740740740742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1EB-4A8A-9ACD-6A2DD20AFD58}"/>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Pivot!$V$2:$V$5</c:f>
              <c:strCache>
                <c:ptCount val="4"/>
                <c:pt idx="0">
                  <c:v>Facilitate Access to Credit</c:v>
                </c:pt>
                <c:pt idx="1">
                  <c:v>Mitigating Covid-19 Constraints</c:v>
                </c:pt>
                <c:pt idx="2">
                  <c:v>Mitigation and Recovery from Covid-19 Constraints</c:v>
                </c:pt>
                <c:pt idx="3">
                  <c:v>Strengthening business resilience</c:v>
                </c:pt>
              </c:strCache>
            </c:strRef>
          </c:cat>
          <c:val>
            <c:numRef>
              <c:f>Pivot!$W$2:$W$5</c:f>
              <c:numCache>
                <c:formatCode>0</c:formatCode>
                <c:ptCount val="4"/>
                <c:pt idx="0">
                  <c:v>11.111111111111111</c:v>
                </c:pt>
                <c:pt idx="1">
                  <c:v>50</c:v>
                </c:pt>
                <c:pt idx="2">
                  <c:v>11.111111111111111</c:v>
                </c:pt>
                <c:pt idx="3">
                  <c:v>27.777777777777779</c:v>
                </c:pt>
              </c:numCache>
            </c:numRef>
          </c:val>
          <c:extLst>
            <c:ext xmlns:c16="http://schemas.microsoft.com/office/drawing/2014/chart" uri="{C3380CC4-5D6E-409C-BE32-E72D297353CC}">
              <c16:uniqueId val="{00000008-21EB-4A8A-9ACD-6A2DD20AFD58}"/>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rgbClr val="002060"/>
                </a:solidFill>
                <a:latin typeface="+mj-lt"/>
                <a:ea typeface="+mj-ea"/>
                <a:cs typeface="+mj-cs"/>
              </a:defRPr>
            </a:pPr>
            <a:r>
              <a:rPr lang="en-US" sz="1200" b="1">
                <a:solidFill>
                  <a:srgbClr val="002060"/>
                </a:solidFill>
              </a:rPr>
              <a:t>Amount Spent - Diasaggregated</a:t>
            </a:r>
            <a:r>
              <a:rPr lang="en-US" sz="1200" b="1" baseline="0">
                <a:solidFill>
                  <a:srgbClr val="002060"/>
                </a:solidFill>
              </a:rPr>
              <a:t> </a:t>
            </a:r>
            <a:r>
              <a:rPr lang="en-US" sz="1200" b="1">
                <a:solidFill>
                  <a:srgbClr val="002060"/>
                </a:solidFill>
              </a:rPr>
              <a:t>By Policy Objective</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rgbClr val="002060"/>
              </a:solidFill>
              <a:latin typeface="+mj-lt"/>
              <a:ea typeface="+mj-ea"/>
              <a:cs typeface="+mj-cs"/>
            </a:defRPr>
          </a:pPr>
          <a:endParaRPr lang="en-US"/>
        </a:p>
      </c:txPr>
    </c:title>
    <c:autoTitleDeleted val="0"/>
    <c:plotArea>
      <c:layout/>
      <c:barChart>
        <c:barDir val="col"/>
        <c:grouping val="clustered"/>
        <c:varyColors val="0"/>
        <c:ser>
          <c:idx val="0"/>
          <c:order val="0"/>
          <c:tx>
            <c:strRef>
              <c:f>Pivot!$AA$1</c:f>
              <c:strCache>
                <c:ptCount val="1"/>
                <c:pt idx="0">
                  <c:v>Amount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Pivot!$Z$2:$Z$5</c:f>
              <c:strCache>
                <c:ptCount val="4"/>
                <c:pt idx="0">
                  <c:v>Facilitate Access to Credit</c:v>
                </c:pt>
                <c:pt idx="1">
                  <c:v>Mitigating Covid-19 Constraints</c:v>
                </c:pt>
                <c:pt idx="2">
                  <c:v>Mitigation and Recovery from Covid-19 Constraints</c:v>
                </c:pt>
                <c:pt idx="3">
                  <c:v>Strengthening business resilience</c:v>
                </c:pt>
              </c:strCache>
            </c:strRef>
          </c:cat>
          <c:val>
            <c:numRef>
              <c:f>Pivot!$AA$2:$AA$5</c:f>
              <c:numCache>
                <c:formatCode>General</c:formatCode>
                <c:ptCount val="4"/>
                <c:pt idx="0">
                  <c:v>156.69999999999999</c:v>
                </c:pt>
                <c:pt idx="1">
                  <c:v>6888.4</c:v>
                </c:pt>
                <c:pt idx="2">
                  <c:v>8.3000000000000007</c:v>
                </c:pt>
                <c:pt idx="3">
                  <c:v>588</c:v>
                </c:pt>
              </c:numCache>
            </c:numRef>
          </c:val>
          <c:extLst>
            <c:ext xmlns:c16="http://schemas.microsoft.com/office/drawing/2014/chart" uri="{C3380CC4-5D6E-409C-BE32-E72D297353CC}">
              <c16:uniqueId val="{00000000-EDEA-4002-95E9-A1E8D4700A66}"/>
            </c:ext>
          </c:extLst>
        </c:ser>
        <c:dLbls>
          <c:dLblPos val="outEnd"/>
          <c:showLegendKey val="0"/>
          <c:showVal val="1"/>
          <c:showCatName val="0"/>
          <c:showSerName val="0"/>
          <c:showPercent val="0"/>
          <c:showBubbleSize val="0"/>
        </c:dLbls>
        <c:gapWidth val="267"/>
        <c:overlap val="-43"/>
        <c:axId val="627337376"/>
        <c:axId val="654813640"/>
      </c:barChart>
      <c:catAx>
        <c:axId val="6273373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1" i="0" u="none" strike="noStrike" kern="1200" cap="none" spc="0" normalizeH="0" baseline="0">
                <a:solidFill>
                  <a:srgbClr val="002060"/>
                </a:solidFill>
                <a:latin typeface="+mn-lt"/>
                <a:ea typeface="+mn-ea"/>
                <a:cs typeface="+mn-cs"/>
              </a:defRPr>
            </a:pPr>
            <a:endParaRPr lang="en-US"/>
          </a:p>
        </c:txPr>
        <c:crossAx val="654813640"/>
        <c:crosses val="autoZero"/>
        <c:auto val="1"/>
        <c:lblAlgn val="ctr"/>
        <c:lblOffset val="100"/>
        <c:noMultiLvlLbl val="0"/>
      </c:catAx>
      <c:valAx>
        <c:axId val="654813640"/>
        <c:scaling>
          <c:orientation val="minMax"/>
          <c:max val="70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rgbClr val="002060"/>
                    </a:solidFill>
                    <a:latin typeface="+mn-lt"/>
                    <a:ea typeface="+mn-ea"/>
                    <a:cs typeface="+mn-cs"/>
                  </a:defRPr>
                </a:pPr>
                <a:r>
                  <a:rPr lang="en-US">
                    <a:solidFill>
                      <a:srgbClr val="002060"/>
                    </a:solidFill>
                  </a:rPr>
                  <a:t>US$</a:t>
                </a:r>
                <a:r>
                  <a:rPr lang="en-US" baseline="0">
                    <a:solidFill>
                      <a:srgbClr val="002060"/>
                    </a:solidFill>
                  </a:rPr>
                  <a:t> Million</a:t>
                </a:r>
                <a:endParaRPr lang="en-US">
                  <a:solidFill>
                    <a:srgbClr val="002060"/>
                  </a:solidFill>
                </a:endParaRP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627337376"/>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1"/>
                </a:solidFill>
                <a:latin typeface="+mn-lt"/>
                <a:ea typeface="+mn-ea"/>
                <a:cs typeface="+mn-cs"/>
              </a:defRPr>
            </a:pPr>
            <a:r>
              <a:rPr lang="en-US">
                <a:solidFill>
                  <a:schemeClr val="accent1"/>
                </a:solidFill>
              </a:rPr>
              <a:t>Policy Initiator</a:t>
            </a:r>
          </a:p>
        </c:rich>
      </c:tx>
      <c:layout/>
      <c:overlay val="0"/>
      <c:spPr>
        <a:noFill/>
        <a:ln>
          <a:noFill/>
        </a:ln>
        <a:effectLst/>
      </c:spPr>
      <c:txPr>
        <a:bodyPr rot="0" spcFirstLastPara="1" vertOverflow="ellipsis" vert="horz" wrap="square" anchor="ctr" anchorCtr="1"/>
        <a:lstStyle/>
        <a:p>
          <a:pPr>
            <a:defRPr sz="1800" b="0" i="0" u="none" strike="noStrike" kern="1200" cap="none" spc="50" baseline="0">
              <a:solidFill>
                <a:schemeClr val="accent1"/>
              </a:solidFill>
              <a:latin typeface="+mn-lt"/>
              <a:ea typeface="+mn-ea"/>
              <a:cs typeface="+mn-cs"/>
            </a:defRPr>
          </a:pPr>
          <a:endParaRPr lang="en-US"/>
        </a:p>
      </c:txPr>
    </c:title>
    <c:autoTitleDeleted val="0"/>
    <c:plotArea>
      <c:layout/>
      <c:barChart>
        <c:barDir val="col"/>
        <c:grouping val="clustered"/>
        <c:varyColors val="0"/>
        <c:ser>
          <c:idx val="0"/>
          <c:order val="0"/>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Pivot!$AC$2:$AC$4</c:f>
              <c:strCache>
                <c:ptCount val="3"/>
                <c:pt idx="0">
                  <c:v>Government</c:v>
                </c:pt>
                <c:pt idx="1">
                  <c:v>Mixed</c:v>
                </c:pt>
                <c:pt idx="2">
                  <c:v>International Financial Institution</c:v>
                </c:pt>
              </c:strCache>
            </c:strRef>
          </c:cat>
          <c:val>
            <c:numRef>
              <c:f>Pivot!$AD$2:$AD$4</c:f>
              <c:numCache>
                <c:formatCode>0</c:formatCode>
                <c:ptCount val="3"/>
                <c:pt idx="0">
                  <c:v>61.111111111111114</c:v>
                </c:pt>
                <c:pt idx="1">
                  <c:v>33.333333333333329</c:v>
                </c:pt>
                <c:pt idx="2">
                  <c:v>5.5555555555555554</c:v>
                </c:pt>
              </c:numCache>
            </c:numRef>
          </c:val>
          <c:extLst>
            <c:ext xmlns:c16="http://schemas.microsoft.com/office/drawing/2014/chart" uri="{C3380CC4-5D6E-409C-BE32-E72D297353CC}">
              <c16:uniqueId val="{00000000-0CA7-42CA-B59A-ACFD505B5383}"/>
            </c:ext>
          </c:extLst>
        </c:ser>
        <c:dLbls>
          <c:dLblPos val="outEnd"/>
          <c:showLegendKey val="0"/>
          <c:showVal val="1"/>
          <c:showCatName val="0"/>
          <c:showSerName val="0"/>
          <c:showPercent val="0"/>
          <c:showBubbleSize val="0"/>
        </c:dLbls>
        <c:gapWidth val="164"/>
        <c:overlap val="-35"/>
        <c:axId val="590325520"/>
        <c:axId val="590317648"/>
      </c:barChart>
      <c:catAx>
        <c:axId val="590325520"/>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1"/>
                </a:solidFill>
                <a:latin typeface="+mn-lt"/>
                <a:ea typeface="+mn-ea"/>
                <a:cs typeface="+mn-cs"/>
              </a:defRPr>
            </a:pPr>
            <a:endParaRPr lang="en-US"/>
          </a:p>
        </c:txPr>
        <c:crossAx val="590317648"/>
        <c:crosses val="autoZero"/>
        <c:auto val="1"/>
        <c:lblAlgn val="ctr"/>
        <c:lblOffset val="100"/>
        <c:noMultiLvlLbl val="0"/>
      </c:catAx>
      <c:valAx>
        <c:axId val="590317648"/>
        <c:scaling>
          <c:orientation val="minMax"/>
          <c:max val="70"/>
          <c:min val="0"/>
        </c:scaling>
        <c:delete val="0"/>
        <c:axPos val="l"/>
        <c:title>
          <c:tx>
            <c:rich>
              <a:bodyPr rot="-5400000" spcFirstLastPara="1" vertOverflow="ellipsis" vert="horz" wrap="square" anchor="ctr" anchorCtr="1"/>
              <a:lstStyle/>
              <a:p>
                <a:pPr>
                  <a:defRPr sz="900" b="1" i="0" u="none" strike="noStrike" kern="1200" baseline="0">
                    <a:solidFill>
                      <a:schemeClr val="accent1"/>
                    </a:solidFill>
                    <a:latin typeface="+mn-lt"/>
                    <a:ea typeface="+mn-ea"/>
                    <a:cs typeface="+mn-cs"/>
                  </a:defRPr>
                </a:pPr>
                <a:r>
                  <a:rPr lang="en-US" b="1">
                    <a:solidFill>
                      <a:schemeClr val="accent1"/>
                    </a:solidFill>
                  </a:rPr>
                  <a:t>Percentage</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accent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accent1"/>
                </a:solidFill>
                <a:latin typeface="+mn-lt"/>
                <a:ea typeface="+mn-ea"/>
                <a:cs typeface="+mn-cs"/>
              </a:defRPr>
            </a:pPr>
            <a:endParaRPr lang="en-US"/>
          </a:p>
        </c:txPr>
        <c:crossAx val="590325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r>
              <a:rPr lang="en-US" sz="1300">
                <a:latin typeface="Times New Roman" panose="02020603050405020304" pitchFamily="18" charset="0"/>
                <a:cs typeface="Times New Roman" panose="02020603050405020304" pitchFamily="18" charset="0"/>
              </a:rPr>
              <a:t>Enabling infrastructure tools /complementary support provided</a:t>
            </a:r>
          </a:p>
        </c:rich>
      </c:tx>
      <c:layout/>
      <c:overlay val="0"/>
      <c:spPr>
        <a:noFill/>
        <a:ln>
          <a:noFill/>
        </a:ln>
        <a:effectLst/>
      </c:spPr>
      <c:txPr>
        <a:bodyPr rot="0" spcFirstLastPara="1" vertOverflow="ellipsis" vert="horz" wrap="square" anchor="ctr" anchorCtr="1"/>
        <a:lstStyle/>
        <a:p>
          <a:pPr>
            <a:defRPr sz="1500" b="1" i="0" u="none" strike="noStrike" kern="1200" cap="all" spc="100" normalizeH="0" baseline="0">
              <a:solidFill>
                <a:schemeClr val="lt1"/>
              </a:solidFill>
              <a:latin typeface="+mn-lt"/>
              <a:ea typeface="+mn-ea"/>
              <a:cs typeface="+mn-cs"/>
            </a:defRPr>
          </a:pPr>
          <a:endParaRPr lang="en-US"/>
        </a:p>
      </c:txPr>
    </c:title>
    <c:autoTitleDeleted val="0"/>
    <c:plotArea>
      <c:layout/>
      <c:barChart>
        <c:barDir val="col"/>
        <c:grouping val="clustered"/>
        <c:varyColors val="0"/>
        <c:ser>
          <c:idx val="0"/>
          <c:order val="0"/>
          <c:tx>
            <c:strRef>
              <c:f>Pivot!$AV$1</c:f>
              <c:strCache>
                <c:ptCount val="1"/>
                <c:pt idx="0">
                  <c:v>Percent</c:v>
                </c:pt>
              </c:strCache>
            </c:strRef>
          </c:tx>
          <c:spPr>
            <a:pattFill prst="ltUpDiag">
              <a:fgClr>
                <a:schemeClr val="accent1"/>
              </a:fgClr>
              <a:bgClr>
                <a:schemeClr val="lt1"/>
              </a:bgClr>
            </a:pattFill>
            <a:ln>
              <a:noFill/>
            </a:ln>
            <a:effectLst/>
          </c:spPr>
          <c:invertIfNegative val="0"/>
          <c:cat>
            <c:strRef>
              <c:f>Pivot!$AU$2:$AU$3</c:f>
              <c:strCache>
                <c:ptCount val="2"/>
                <c:pt idx="0">
                  <c:v>No</c:v>
                </c:pt>
                <c:pt idx="1">
                  <c:v>Yes</c:v>
                </c:pt>
              </c:strCache>
            </c:strRef>
          </c:cat>
          <c:val>
            <c:numRef>
              <c:f>Pivot!$AV$2:$AV$3</c:f>
              <c:numCache>
                <c:formatCode>0</c:formatCode>
                <c:ptCount val="2"/>
                <c:pt idx="0">
                  <c:v>66.666666666666657</c:v>
                </c:pt>
                <c:pt idx="1">
                  <c:v>33.333333333333329</c:v>
                </c:pt>
              </c:numCache>
            </c:numRef>
          </c:val>
          <c:extLst>
            <c:ext xmlns:c16="http://schemas.microsoft.com/office/drawing/2014/chart" uri="{C3380CC4-5D6E-409C-BE32-E72D297353CC}">
              <c16:uniqueId val="{00000000-5342-4A66-BD72-F409370EFD29}"/>
            </c:ext>
          </c:extLst>
        </c:ser>
        <c:dLbls>
          <c:showLegendKey val="0"/>
          <c:showVal val="0"/>
          <c:showCatName val="0"/>
          <c:showSerName val="0"/>
          <c:showPercent val="0"/>
          <c:showBubbleSize val="0"/>
        </c:dLbls>
        <c:gapWidth val="269"/>
        <c:overlap val="-20"/>
        <c:axId val="654116448"/>
        <c:axId val="654125632"/>
      </c:barChart>
      <c:catAx>
        <c:axId val="654116448"/>
        <c:scaling>
          <c:orientation val="minMax"/>
        </c:scaling>
        <c:delete val="0"/>
        <c:axPos val="b"/>
        <c:majorGridlines>
          <c:spPr>
            <a:ln w="9525" cap="flat" cmpd="sng" algn="ctr">
              <a:solidFill>
                <a:schemeClr val="lt1">
                  <a:alpha val="25000"/>
                </a:schemeClr>
              </a:solidFill>
              <a:round/>
            </a:ln>
            <a:effectLst/>
          </c:spPr>
        </c:majorGridlines>
        <c:numFmt formatCode="General" sourceLinked="1"/>
        <c:majorTickMark val="none"/>
        <c:minorTickMark val="none"/>
        <c:tickLblPos val="nextTo"/>
        <c:spPr>
          <a:noFill/>
          <a:ln w="3175" cap="flat" cmpd="sng" algn="ctr">
            <a:solidFill>
              <a:schemeClr val="accent1">
                <a:lumMod val="60000"/>
                <a:lumOff val="40000"/>
              </a:schemeClr>
            </a:solidFill>
            <a:round/>
          </a:ln>
          <a:effectLst/>
        </c:spPr>
        <c:txPr>
          <a:bodyPr rot="-60000000" spcFirstLastPara="1" vertOverflow="ellipsis" vert="horz" wrap="square" anchor="ctr" anchorCtr="1"/>
          <a:lstStyle/>
          <a:p>
            <a:pPr>
              <a:defRPr sz="800" b="1" i="0" u="none" strike="noStrike" kern="1200" cap="all" spc="150" normalizeH="0" baseline="0">
                <a:solidFill>
                  <a:schemeClr val="lt1"/>
                </a:solidFill>
                <a:latin typeface="+mn-lt"/>
                <a:ea typeface="+mn-ea"/>
                <a:cs typeface="+mn-cs"/>
              </a:defRPr>
            </a:pPr>
            <a:endParaRPr lang="en-US"/>
          </a:p>
        </c:txPr>
        <c:crossAx val="654125632"/>
        <c:crosses val="autoZero"/>
        <c:auto val="1"/>
        <c:lblAlgn val="ctr"/>
        <c:lblOffset val="100"/>
        <c:noMultiLvlLbl val="0"/>
      </c:catAx>
      <c:valAx>
        <c:axId val="654125632"/>
        <c:scaling>
          <c:orientation val="minMax"/>
        </c:scaling>
        <c:delete val="0"/>
        <c:axPos val="l"/>
        <c:title>
          <c:tx>
            <c:rich>
              <a:bodyPr rot="-5400000" spcFirstLastPara="1" vertOverflow="ellipsis" vert="horz" wrap="square" anchor="ctr" anchorCtr="1"/>
              <a:lstStyle/>
              <a:p>
                <a:pPr>
                  <a:defRPr sz="900" b="1" i="0" u="none" strike="noStrike" kern="1200" baseline="0">
                    <a:solidFill>
                      <a:schemeClr val="lt1"/>
                    </a:solidFill>
                    <a:latin typeface="+mn-lt"/>
                    <a:ea typeface="+mn-ea"/>
                    <a:cs typeface="+mn-cs"/>
                  </a:defRPr>
                </a:pPr>
                <a:r>
                  <a:rPr lang="en-US"/>
                  <a:t>Percentage</a:t>
                </a: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lt1"/>
                </a:solidFill>
                <a:latin typeface="+mn-lt"/>
                <a:ea typeface="+mn-ea"/>
                <a:cs typeface="+mn-cs"/>
              </a:defRPr>
            </a:pPr>
            <a:endParaRPr lang="en-US"/>
          </a:p>
        </c:txPr>
        <c:crossAx val="654116448"/>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spc="0" baseline="0">
                <a:solidFill>
                  <a:srgbClr val="002060"/>
                </a:solidFill>
                <a:latin typeface="+mn-lt"/>
                <a:ea typeface="+mn-ea"/>
                <a:cs typeface="+mn-cs"/>
              </a:defRPr>
            </a:pPr>
            <a:r>
              <a:rPr lang="en-US" sz="1500" b="1" i="0" baseline="0">
                <a:solidFill>
                  <a:srgbClr val="002060"/>
                </a:solidFill>
                <a:effectLst/>
              </a:rPr>
              <a:t>Eligibility Criteria</a:t>
            </a:r>
            <a:endParaRPr lang="en-NG" sz="1500" b="1">
              <a:solidFill>
                <a:srgbClr val="002060"/>
              </a:solidFill>
              <a:effectLst/>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500" b="1" i="0" u="none" strike="noStrike" kern="1200" spc="0" baseline="0">
              <a:solidFill>
                <a:srgbClr val="002060"/>
              </a:solidFill>
              <a:latin typeface="+mn-lt"/>
              <a:ea typeface="+mn-ea"/>
              <a:cs typeface="+mn-cs"/>
            </a:defRPr>
          </a:pPr>
          <a:endParaRPr lang="en-US"/>
        </a:p>
      </c:txPr>
    </c:title>
    <c:autoTitleDeleted val="0"/>
    <c:plotArea>
      <c:layout/>
      <c:barChart>
        <c:barDir val="bar"/>
        <c:grouping val="clustered"/>
        <c:varyColors val="0"/>
        <c:ser>
          <c:idx val="0"/>
          <c:order val="0"/>
          <c:tx>
            <c:strRef>
              <c:f>Pivot!$AZ$1</c:f>
              <c:strCache>
                <c:ptCount val="1"/>
                <c:pt idx="0">
                  <c:v>Percent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Pivot!$AY$2:$AY$6</c:f>
              <c:strCache>
                <c:ptCount val="5"/>
                <c:pt idx="0">
                  <c:v>Registered Business</c:v>
                </c:pt>
                <c:pt idx="1">
                  <c:v>Application &amp; Required Documentation</c:v>
                </c:pt>
                <c:pt idx="2">
                  <c:v>Application through Fin. Institutions</c:v>
                </c:pt>
                <c:pt idx="3">
                  <c:v>Comply to Environmental Standard</c:v>
                </c:pt>
                <c:pt idx="4">
                  <c:v>Business Must be Nationally Owned</c:v>
                </c:pt>
              </c:strCache>
            </c:strRef>
          </c:cat>
          <c:val>
            <c:numRef>
              <c:f>Pivot!$AZ$2:$AZ$6</c:f>
              <c:numCache>
                <c:formatCode>0</c:formatCode>
                <c:ptCount val="5"/>
                <c:pt idx="0">
                  <c:v>33.333333333333329</c:v>
                </c:pt>
                <c:pt idx="1">
                  <c:v>25</c:v>
                </c:pt>
                <c:pt idx="2">
                  <c:v>16.666666666666664</c:v>
                </c:pt>
                <c:pt idx="3">
                  <c:v>16.666666666666664</c:v>
                </c:pt>
                <c:pt idx="4">
                  <c:v>8.3333333333333321</c:v>
                </c:pt>
              </c:numCache>
            </c:numRef>
          </c:val>
          <c:extLst>
            <c:ext xmlns:c16="http://schemas.microsoft.com/office/drawing/2014/chart" uri="{C3380CC4-5D6E-409C-BE32-E72D297353CC}">
              <c16:uniqueId val="{00000000-FCC2-4CC2-BED5-A5193F9AC176}"/>
            </c:ext>
          </c:extLst>
        </c:ser>
        <c:dLbls>
          <c:dLblPos val="outEnd"/>
          <c:showLegendKey val="0"/>
          <c:showVal val="1"/>
          <c:showCatName val="0"/>
          <c:showSerName val="0"/>
          <c:showPercent val="0"/>
          <c:showBubbleSize val="0"/>
        </c:dLbls>
        <c:gapWidth val="182"/>
        <c:axId val="743088104"/>
        <c:axId val="743082856"/>
      </c:barChart>
      <c:catAx>
        <c:axId val="743088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743082856"/>
        <c:crosses val="autoZero"/>
        <c:auto val="1"/>
        <c:lblAlgn val="ctr"/>
        <c:lblOffset val="100"/>
        <c:noMultiLvlLbl val="0"/>
      </c:catAx>
      <c:valAx>
        <c:axId val="74308285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r>
                  <a:rPr lang="en-US" b="1">
                    <a:solidFill>
                      <a:srgbClr val="002060"/>
                    </a:solidFill>
                  </a:rPr>
                  <a:t>Percentage</a:t>
                </a:r>
              </a:p>
            </c:rich>
          </c:tx>
          <c:layout/>
          <c:overlay val="0"/>
          <c:spPr>
            <a:noFill/>
            <a:ln>
              <a:noFill/>
            </a:ln>
            <a:effectLst/>
          </c:spPr>
          <c:txPr>
            <a:bodyPr rot="0" spcFirstLastPara="1" vertOverflow="ellipsis" vert="horz" wrap="square" anchor="ctr" anchorCtr="1"/>
            <a:lstStyle/>
            <a:p>
              <a:pPr>
                <a:defRPr sz="1000" b="1" i="0" u="none" strike="noStrike" kern="1200" baseline="0">
                  <a:solidFill>
                    <a:srgbClr val="00206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7430881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11">
  <cs:axisTitle>
    <cs:lnRef idx="0"/>
    <cs:fillRef idx="0"/>
    <cs:effectRef idx="0"/>
    <cs:fontRef idx="minor">
      <a:schemeClr val="tx1">
        <a:lumMod val="50000"/>
        <a:lumOff val="50000"/>
      </a:schemeClr>
    </cs:fontRef>
    <cs:defRPr sz="900" kern="1200"/>
  </cs:axisTitle>
  <cs:categoryAxis>
    <cs:lnRef idx="0"/>
    <cs:fillRef idx="0"/>
    <cs:effectRef idx="0"/>
    <cs:fontRef idx="minor">
      <a:schemeClr val="tx1">
        <a:lumMod val="50000"/>
        <a:lumOff val="50000"/>
      </a:schemeClr>
    </cs:fontRef>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bg1"/>
    </cs:fontRef>
    <cs:spPr>
      <a:solidFill>
        <a:schemeClr val="tx1">
          <a:lumMod val="35000"/>
          <a:lumOff val="65000"/>
        </a:schemeClr>
      </a:solidFill>
    </cs:spPr>
    <cs:defRPr sz="900"/>
    <cs:bodyPr rot="0" spcFirstLastPara="1" vertOverflow="clip" horzOverflow="clip" vert="horz" wrap="square" lIns="36576" tIns="18288" rIns="36576" bIns="18288" anchor="ctr" anchorCtr="1">
      <a:spAutoFit/>
    </cs:bodyPr>
  </cs:dataLabelCallout>
  <cs:dataPoint>
    <cs:lnRef idx="0">
      <cs:styleClr val="auto"/>
    </cs:lnRef>
    <cs:fillRef idx="0"/>
    <cs:effectRef idx="0"/>
    <cs:fontRef idx="minor">
      <a:schemeClr val="dk1"/>
    </cs:fontRef>
    <cs:spPr>
      <a:noFill/>
      <a:ln w="25400" cap="flat" cmpd="sng" algn="ctr">
        <a:solidFill>
          <a:schemeClr val="phClr"/>
        </a:solidFill>
        <a:miter lim="800000"/>
      </a:ln>
    </cs:spPr>
  </cs:dataPoint>
  <cs:dataPoint3D>
    <cs:lnRef idx="0">
      <cs:styleClr val="auto"/>
    </cs:lnRef>
    <cs:fillRef idx="0">
      <cs:styleClr val="auto"/>
    </cs:fillRef>
    <cs:effectRef idx="0"/>
    <cs:fontRef idx="minor">
      <a:schemeClr val="dk1"/>
    </cs:fontRef>
    <cs:spPr>
      <a:ln w="19050" cap="flat" cmpd="sng" algn="ctr">
        <a:solidFill>
          <a:schemeClr val="phClr"/>
        </a:solidFill>
        <a:miter lim="800000"/>
      </a:ln>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styleClr val="auto"/>
    </cs:lnRef>
    <cs:fillRef idx="0">
      <cs:styleClr val="auto"/>
    </cs:fillRef>
    <cs:effectRef idx="0"/>
    <cs:fontRef idx="minor">
      <a:schemeClr val="dk1"/>
    </cs:fontRef>
    <cs:spPr>
      <a:ln w="19050" cap="rnd">
        <a:solidFill>
          <a:schemeClr val="phClr"/>
        </a:solidFill>
        <a:round/>
      </a:ln>
    </cs:spPr>
  </cs:dataPointMarker>
  <cs:dataPointMarkerLayout symbol="circle" size="6"/>
  <cs:dataPointWireframe>
    <cs:lnRef idx="0">
      <cs:styleClr val="auto"/>
    </cs:lnRef>
    <cs:fillRef idx="1"/>
    <cs:effectRef idx="0"/>
    <cs:fontRef idx="minor">
      <a:schemeClr val="tx1"/>
    </cs:fontRef>
    <cs:spPr>
      <a:ln w="9525">
        <a:solidFill>
          <a:schemeClr val="phClr"/>
        </a:solidFill>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tx1">
            <a:lumMod val="50000"/>
            <a:lumOff val="50000"/>
          </a:schemeClr>
        </a:solidFill>
        <a:round/>
      </a:ln>
    </cs:spPr>
  </cs:downBar>
  <cs:dropLine>
    <cs:lnRef idx="0"/>
    <cs:fillRef idx="0"/>
    <cs:effectRef idx="0"/>
    <cs:fontRef idx="minor">
      <a:schemeClr val="dk1"/>
    </cs:fontRef>
    <cs:spPr>
      <a:ln w="9525" cap="flat" cmpd="sng" algn="ctr">
        <a:solidFill>
          <a:schemeClr val="tx1">
            <a:lumMod val="35000"/>
            <a:lumOff val="65000"/>
          </a:schemeClr>
        </a:solidFill>
        <a:round/>
      </a:ln>
    </cs:spPr>
  </cs:dropLine>
  <cs:errorBar>
    <cs:lnRef idx="0"/>
    <cs:fillRef idx="0"/>
    <cs:effectRef idx="0"/>
    <cs:fontRef idx="minor">
      <a:schemeClr val="dk1"/>
    </cs:fontRef>
    <cs:spPr>
      <a:ln w="9525" cap="flat" cmpd="sng" algn="ctr">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a:solidFill>
          <a:schemeClr val="tx1">
            <a:lumMod val="15000"/>
            <a:lumOff val="85000"/>
          </a:schemeClr>
        </a:solidFill>
      </a:ln>
    </cs:spPr>
  </cs:gridlineMajor>
  <cs:gridlineMinor>
    <cs:lnRef idx="0"/>
    <cs:fillRef idx="0"/>
    <cs:effectRef idx="0"/>
    <cs:fontRef idx="minor">
      <a:schemeClr val="dk1"/>
    </cs:fontRef>
    <cs:spPr>
      <a:ln w="9525">
        <a:solidFill>
          <a:schemeClr val="tx1">
            <a:lumMod val="5000"/>
            <a:lumOff val="95000"/>
          </a:schemeClr>
        </a:solidFill>
      </a:ln>
    </cs:spPr>
  </cs:gridlineMinor>
  <cs:hiLoLine>
    <cs:lnRef idx="0"/>
    <cs:fillRef idx="0"/>
    <cs:effectRef idx="0"/>
    <cs:fontRef idx="minor">
      <a:schemeClr val="dk1"/>
    </cs:fontRef>
    <cs:spPr>
      <a:ln w="9525" cap="flat" cmpd="sng" algn="ctr">
        <a:solidFill>
          <a:schemeClr val="tx1">
            <a:lumMod val="35000"/>
            <a:lumOff val="65000"/>
          </a:schemeClr>
        </a:solidFill>
        <a:round/>
      </a:ln>
    </cs:spPr>
  </cs:hiLoLine>
  <cs:leaderLine>
    <cs:lnRef idx="0"/>
    <cs:fillRef idx="0"/>
    <cs:effectRef idx="0"/>
    <cs:fontRef idx="minor">
      <a:schemeClr val="dk1"/>
    </cs:fontRef>
    <cs:spPr>
      <a:ln w="9525" cap="flat" cmpd="sng" algn="ctr">
        <a:solidFill>
          <a:schemeClr val="tx1">
            <a:lumMod val="35000"/>
            <a:lumOff val="65000"/>
          </a:schemeClr>
        </a:solidFill>
        <a:round/>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defRPr sz="900" kern="1200"/>
  </cs:seriesAxis>
  <cs:seriesLine>
    <cs:lnRef idx="0"/>
    <cs:fillRef idx="0"/>
    <cs:effectRef idx="0"/>
    <cs:fontRef idx="minor">
      <a:schemeClr val="dk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800" b="0" kern="1200" cap="none" spc="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cap="flat" cmpd="sng" algn="ctr">
        <a:solidFill>
          <a:schemeClr val="tx1">
            <a:lumMod val="50000"/>
            <a:lumOff val="50000"/>
          </a:schemeClr>
        </a:solidFill>
        <a:round/>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14">
  <cs:axisTitle>
    <cs:lnRef idx="0"/>
    <cs:fillRef idx="0"/>
    <cs:effectRef idx="0"/>
    <cs:fontRef idx="minor">
      <a:schemeClr val="lt1"/>
    </cs:fontRef>
    <cs:defRPr sz="900" b="1" kern="1200"/>
  </cs:axisTitle>
  <cs:categoryAxis>
    <cs:lnRef idx="0">
      <cs:styleClr val="0"/>
    </cs:lnRef>
    <cs:fillRef idx="0"/>
    <cs:effectRef idx="0"/>
    <cs:fontRef idx="minor">
      <a:schemeClr val="lt1"/>
    </cs:fontRef>
    <cs:spPr>
      <a:ln w="3175" cap="flat" cmpd="sng" algn="ctr">
        <a:solidFill>
          <a:schemeClr val="phClr">
            <a:lumMod val="60000"/>
            <a:lumOff val="40000"/>
          </a:schemeClr>
        </a:solidFill>
        <a:round/>
      </a:ln>
    </cs:spPr>
    <cs:defRPr sz="800" kern="1200" cap="all" spc="150" normalizeH="0" baseline="0"/>
  </cs:categoryAxis>
  <cs:chartArea>
    <cs:lnRef idx="0">
      <cs:styleClr val="0"/>
    </cs:lnRef>
    <cs:fillRef idx="0">
      <cs:styleClr val="0"/>
    </cs:fillRef>
    <cs:effectRef idx="0"/>
    <cs:fontRef idx="minor">
      <a:schemeClr val="dk1"/>
    </cs:fontRef>
    <cs:spPr>
      <a:solidFill>
        <a:schemeClr val="phClr"/>
      </a:solidFill>
      <a:ln w="9525" cap="flat" cmpd="sng" algn="ctr">
        <a:solidFill>
          <a:schemeClr val="phClr"/>
        </a:solidFill>
        <a:round/>
      </a:ln>
    </cs:spPr>
    <cs:defRPr sz="1000" kern="1200"/>
  </cs:chartArea>
  <cs:dataLabel>
    <cs:lnRef idx="0"/>
    <cs:fillRef idx="0">
      <cs:styleClr val="auto"/>
    </cs:fillRef>
    <cs:effectRef idx="0"/>
    <cs:fontRef idx="minor">
      <a:schemeClr val="lt1"/>
    </cs:fontRef>
    <cs:spPr>
      <a:solidFill>
        <a:schemeClr val="phClr">
          <a:alpha val="70000"/>
        </a:schemeClr>
      </a:solidFill>
    </cs:spPr>
    <cs:defRPr sz="900" kern="1200"/>
  </cs:dataLabel>
  <cs:dataLabelCallout>
    <cs:lnRef idx="0">
      <cs:styleClr val="auto"/>
    </cs:lnRef>
    <cs:fillRef idx="0"/>
    <cs:effectRef idx="0"/>
    <cs:fontRef idx="minor">
      <cs:styleClr val="auto"/>
    </cs:fontRef>
    <cs:spPr>
      <a:solidFill>
        <a:schemeClr val="lt1"/>
      </a:solidFill>
      <a:ln>
        <a:solidFill>
          <a:schemeClr val="ph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pattFill prst="ltUpDiag">
        <a:fgClr>
          <a:schemeClr val="phClr"/>
        </a:fgClr>
        <a:bgClr>
          <a:schemeClr val="lt1"/>
        </a:bgClr>
      </a:pattFill>
    </cs:spPr>
  </cs:dataPoint>
  <cs:dataPoint3D>
    <cs:lnRef idx="0"/>
    <cs:fillRef idx="0">
      <cs:styleClr val="auto"/>
    </cs:fillRef>
    <cs:effectRef idx="0"/>
    <cs:fontRef idx="minor">
      <a:schemeClr val="dk1"/>
    </cs:fontRef>
    <cs:spPr>
      <a:pattFill prst="ltUpDiag">
        <a:fgClr>
          <a:schemeClr val="phClr"/>
        </a:fgClr>
        <a:bgClr>
          <a:schemeClr val="lt1"/>
        </a:bgClr>
      </a:pattFill>
    </cs:spPr>
  </cs:dataPoint3D>
  <cs:dataPointLine>
    <cs:lnRef idx="0">
      <cs:styleClr val="auto"/>
    </cs:lnRef>
    <cs:fillRef idx="0"/>
    <cs:effectRef idx="0">
      <cs:styleClr val="auto"/>
    </cs:effectRef>
    <cs:fontRef idx="minor">
      <a:schemeClr val="dk1"/>
    </cs:fontRef>
    <cs:spPr>
      <a:ln w="34925" cap="rnd">
        <a:solidFill>
          <a:schemeClr val="lt1"/>
        </a:solidFill>
        <a:round/>
      </a:ln>
      <a:effectLst>
        <a:outerShdw dist="25400" dir="2700000" algn="tl" rotWithShape="0">
          <a:schemeClr val="phClr"/>
        </a:outerShdw>
      </a:effectLst>
    </cs:spPr>
  </cs:dataPointLine>
  <cs:dataPointMarker>
    <cs:lnRef idx="0"/>
    <cs:fillRef idx="0">
      <cs:styleClr val="auto"/>
    </cs:fillRef>
    <cs:effectRef idx="0"/>
    <cs:fontRef idx="minor">
      <a:schemeClr val="dk1"/>
    </cs:fontRef>
    <cs:spPr>
      <a:solidFill>
        <a:schemeClr val="phClr"/>
      </a:solidFill>
      <a:ln w="22225">
        <a:solidFill>
          <a:schemeClr val="lt1"/>
        </a:solidFill>
        <a:round/>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styleClr val="0"/>
    </cs:lnRef>
    <cs:fillRef idx="0"/>
    <cs:effectRef idx="0"/>
    <cs:fontRef idx="minor">
      <a:schemeClr val="lt1"/>
    </cs:fontRef>
    <cs:spPr>
      <a:ln w="9525">
        <a:solidFill>
          <a:schemeClr val="phClr">
            <a:lumMod val="60000"/>
            <a:lumOff val="40000"/>
          </a:schemeClr>
        </a:solidFill>
      </a:ln>
    </cs:spPr>
    <cs:defRPr sz="900" kern="1200"/>
  </cs:dataTable>
  <cs:downBar>
    <cs:lnRef idx="0">
      <cs:styleClr val="0"/>
    </cs:lnRef>
    <cs:fillRef idx="0"/>
    <cs:effectRef idx="0"/>
    <cs:fontRef idx="minor">
      <a:schemeClr val="dk1"/>
    </cs:fontRef>
    <cs:spPr>
      <a:solidFill>
        <a:schemeClr val="dk1">
          <a:lumMod val="35000"/>
          <a:lumOff val="65000"/>
        </a:schemeClr>
      </a:solidFill>
      <a:ln w="9525">
        <a:solidFill>
          <a:schemeClr val="phClr">
            <a:lumMod val="60000"/>
            <a:lumOff val="40000"/>
          </a:schemeClr>
        </a:solidFill>
      </a:ln>
    </cs:spPr>
  </cs:downBar>
  <cs:dropLine>
    <cs:lnRef idx="0">
      <cs:styleClr val="0"/>
    </cs:lnRef>
    <cs:fillRef idx="0"/>
    <cs:effectRef idx="0"/>
    <cs:fontRef idx="minor">
      <a:schemeClr val="dk1"/>
    </cs:fontRef>
    <cs:spPr>
      <a:ln w="9525">
        <a:solidFill>
          <a:schemeClr val="phClr">
            <a:lumMod val="60000"/>
            <a:lumOff val="40000"/>
          </a:schemeClr>
        </a:solidFill>
        <a:prstDash val="dash"/>
      </a:ln>
    </cs:spPr>
  </cs:dropLine>
  <cs:errorBar>
    <cs:lnRef idx="0">
      <cs:styleClr val="0"/>
    </cs:lnRef>
    <cs:fillRef idx="0"/>
    <cs:effectRef idx="0"/>
    <cs:fontRef idx="minor">
      <a:schemeClr val="dk1"/>
    </cs:fontRef>
    <cs:spPr>
      <a:ln w="9525">
        <a:solidFill>
          <a:schemeClr val="phClr">
            <a:lumMod val="60000"/>
            <a:lumOff val="40000"/>
          </a:schemeClr>
        </a:solidFill>
        <a:round/>
      </a:ln>
      <a:effectLst>
        <a:glow rad="25400">
          <a:schemeClr val="lt1"/>
        </a:glow>
      </a:effectLst>
    </cs:spPr>
  </cs:errorBar>
  <cs:floor>
    <cs:lnRef idx="0"/>
    <cs:fillRef idx="0"/>
    <cs:effectRef idx="0"/>
    <cs:fontRef idx="minor">
      <a:schemeClr val="dk1"/>
    </cs:fontRef>
  </cs:floor>
  <cs:gridlineMajor>
    <cs:lnRef idx="0">
      <cs:styleClr val="0"/>
    </cs:lnRef>
    <cs:fillRef idx="0"/>
    <cs:effectRef idx="0"/>
    <cs:fontRef idx="minor">
      <a:schemeClr val="dk1"/>
    </cs:fontRef>
    <cs:spPr>
      <a:ln w="9525" cap="flat" cmpd="sng" algn="ctr">
        <a:solidFill>
          <a:schemeClr val="lt1">
            <a:alpha val="25000"/>
          </a:schemeClr>
        </a:solidFill>
        <a:round/>
      </a:ln>
    </cs:spPr>
  </cs:gridlineMajor>
  <cs:gridlineMinor>
    <cs:lnRef idx="0">
      <cs:styleClr val="0"/>
    </cs:lnRef>
    <cs:fillRef idx="0"/>
    <cs:effectRef idx="0"/>
    <cs:fontRef idx="minor">
      <a:schemeClr val="dk1"/>
    </cs:fontRef>
    <cs:spPr>
      <a:ln>
        <a:solidFill>
          <a:schemeClr val="lt1">
            <a:alpha val="10000"/>
          </a:schemeClr>
        </a:solidFill>
      </a:ln>
    </cs:spPr>
  </cs:gridlineMinor>
  <cs:hiLoLine>
    <cs:lnRef idx="0">
      <cs:styleClr val="0"/>
    </cs:lnRef>
    <cs:fillRef idx="0"/>
    <cs:effectRef idx="0"/>
    <cs:fontRef idx="minor">
      <a:schemeClr val="dk1"/>
    </cs:fontRef>
    <cs:spPr>
      <a:ln w="9525">
        <a:solidFill>
          <a:schemeClr val="phClr">
            <a:lumMod val="60000"/>
            <a:lumOff val="40000"/>
          </a:schemeClr>
        </a:solidFill>
        <a:prstDash val="dash"/>
      </a:ln>
    </cs:spPr>
  </cs:hiLoLine>
  <cs:leaderLine>
    <cs:lnRef idx="0">
      <cs:styleClr val="0"/>
    </cs:lnRef>
    <cs:fillRef idx="0"/>
    <cs:effectRef idx="0"/>
    <cs:fontRef idx="minor">
      <a:schemeClr val="dk1"/>
    </cs:fontRef>
    <cs:spPr>
      <a:ln w="9525">
        <a:solidFill>
          <a:schemeClr val="phClr">
            <a:lumMod val="60000"/>
            <a:lumOff val="40000"/>
          </a:schemeClr>
        </a:solidFill>
      </a:ln>
    </cs:spPr>
  </cs:leaderLine>
  <cs:legend>
    <cs:lnRef idx="0"/>
    <cs:fillRef idx="0"/>
    <cs:effectRef idx="0"/>
    <cs:fontRef idx="minor">
      <a:schemeClr val="lt1"/>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styleClr val="0"/>
    </cs:lnRef>
    <cs:fillRef idx="0"/>
    <cs:effectRef idx="0"/>
    <cs:fontRef idx="minor">
      <a:schemeClr val="lt1"/>
    </cs:fontRef>
    <cs:spPr>
      <a:ln w="3175" cap="flat" cmpd="sng" algn="ctr">
        <a:solidFill>
          <a:schemeClr val="phClr">
            <a:lumMod val="60000"/>
            <a:lumOff val="40000"/>
          </a:schemeClr>
        </a:solidFill>
        <a:round/>
      </a:ln>
    </cs:spPr>
    <cs:defRPr sz="900" kern="1200"/>
  </cs:seriesAxis>
  <cs:seriesLine>
    <cs:lnRef idx="0">
      <cs:styleClr val="0"/>
    </cs:lnRef>
    <cs:fillRef idx="0"/>
    <cs:effectRef idx="0"/>
    <cs:fontRef idx="minor">
      <a:schemeClr val="dk1"/>
    </cs:fontRef>
    <cs:spPr>
      <a:ln w="9525">
        <a:solidFill>
          <a:schemeClr val="phClr">
            <a:lumMod val="60000"/>
            <a:lumOff val="40000"/>
            <a:tint val="50000"/>
          </a:schemeClr>
        </a:solidFill>
        <a:prstDash val="dash"/>
      </a:ln>
    </cs:spPr>
  </cs:seriesLine>
  <cs:title>
    <cs:lnRef idx="0"/>
    <cs:fillRef idx="0"/>
    <cs:effectRef idx="0"/>
    <cs:fontRef idx="minor">
      <a:schemeClr val="lt1"/>
    </cs:fontRef>
    <cs:defRPr sz="1500" b="1" kern="1200" cap="all" spc="100" normalizeH="0" baseline="0"/>
  </cs:title>
  <cs:trendline>
    <cs:lnRef idx="0"/>
    <cs:fillRef idx="0"/>
    <cs:effectRef idx="0"/>
    <cs:fontRef idx="minor">
      <a:schemeClr val="dk1"/>
    </cs:fontRef>
    <cs:spPr>
      <a:ln w="28575" cap="rnd">
        <a:solidFill>
          <a:schemeClr val="lt1">
            <a:alpha val="50000"/>
          </a:schemeClr>
        </a:solidFill>
        <a:round/>
      </a:ln>
    </cs:spPr>
  </cs:trendline>
  <cs:trendlineLabel>
    <cs:lnRef idx="0"/>
    <cs:fillRef idx="0"/>
    <cs:effectRef idx="0"/>
    <cs:fontRef idx="minor">
      <a:schemeClr val="lt1"/>
    </cs:fontRef>
    <cs:defRPr sz="900" kern="1200"/>
  </cs:trendlineLabel>
  <cs:upBar>
    <cs:lnRef idx="0">
      <cs:styleClr val="0"/>
    </cs:lnRef>
    <cs:fillRef idx="0"/>
    <cs:effectRef idx="0"/>
    <cs:fontRef idx="minor">
      <a:schemeClr val="dk1"/>
    </cs:fontRef>
    <cs:spPr>
      <a:solidFill>
        <a:schemeClr val="lt1">
          <a:lumMod val="95000"/>
        </a:schemeClr>
      </a:solidFill>
      <a:ln w="9525">
        <a:solidFill>
          <a:schemeClr val="phClr">
            <a:lumMod val="60000"/>
            <a:lumOff val="40000"/>
          </a:schemeClr>
        </a:solidFill>
      </a:ln>
    </cs:spPr>
  </cs:upBar>
  <cs:valueAxis>
    <cs:lnRef idx="0"/>
    <cs:fillRef idx="0"/>
    <cs:effectRef idx="0"/>
    <cs:fontRef idx="minor">
      <a:schemeClr val="lt1"/>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419100</xdr:colOff>
      <xdr:row>15</xdr:row>
      <xdr:rowOff>66675</xdr:rowOff>
    </xdr:from>
    <xdr:to>
      <xdr:col>8</xdr:col>
      <xdr:colOff>114300</xdr:colOff>
      <xdr:row>29</xdr:row>
      <xdr:rowOff>142875</xdr:rowOff>
    </xdr:to>
    <xdr:graphicFrame macro="">
      <xdr:nvGraphicFramePr>
        <xdr:cNvPr id="19" name="Chart 18">
          <a:extLst>
            <a:ext uri="{FF2B5EF4-FFF2-40B4-BE49-F238E27FC236}">
              <a16:creationId xmlns:a16="http://schemas.microsoft.com/office/drawing/2014/main" id="{AFEF022F-1A1F-4842-8A25-7D589E5ECC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333375</xdr:colOff>
      <xdr:row>15</xdr:row>
      <xdr:rowOff>95250</xdr:rowOff>
    </xdr:from>
    <xdr:to>
      <xdr:col>16</xdr:col>
      <xdr:colOff>28575</xdr:colOff>
      <xdr:row>29</xdr:row>
      <xdr:rowOff>171450</xdr:rowOff>
    </xdr:to>
    <xdr:graphicFrame macro="">
      <xdr:nvGraphicFramePr>
        <xdr:cNvPr id="21" name="Chart 20">
          <a:extLst>
            <a:ext uri="{FF2B5EF4-FFF2-40B4-BE49-F238E27FC236}">
              <a16:creationId xmlns:a16="http://schemas.microsoft.com/office/drawing/2014/main" id="{DE65BF00-2547-42BA-8A2A-EC132488B2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304800</xdr:colOff>
      <xdr:row>15</xdr:row>
      <xdr:rowOff>114300</xdr:rowOff>
    </xdr:from>
    <xdr:to>
      <xdr:col>24</xdr:col>
      <xdr:colOff>0</xdr:colOff>
      <xdr:row>30</xdr:row>
      <xdr:rowOff>0</xdr:rowOff>
    </xdr:to>
    <xdr:graphicFrame macro="">
      <xdr:nvGraphicFramePr>
        <xdr:cNvPr id="23" name="Chart 22">
          <a:extLst>
            <a:ext uri="{FF2B5EF4-FFF2-40B4-BE49-F238E27FC236}">
              <a16:creationId xmlns:a16="http://schemas.microsoft.com/office/drawing/2014/main" id="{6955B3D7-5AF2-44B8-8753-48CCCB066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0</xdr:colOff>
      <xdr:row>16</xdr:row>
      <xdr:rowOff>0</xdr:rowOff>
    </xdr:from>
    <xdr:to>
      <xdr:col>32</xdr:col>
      <xdr:colOff>304800</xdr:colOff>
      <xdr:row>30</xdr:row>
      <xdr:rowOff>76200</xdr:rowOff>
    </xdr:to>
    <xdr:graphicFrame macro="">
      <xdr:nvGraphicFramePr>
        <xdr:cNvPr id="24" name="Chart 23">
          <a:extLst>
            <a:ext uri="{FF2B5EF4-FFF2-40B4-BE49-F238E27FC236}">
              <a16:creationId xmlns:a16="http://schemas.microsoft.com/office/drawing/2014/main" id="{E69A92AE-E7F0-483F-9C6F-EB300EDF4D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419100</xdr:colOff>
      <xdr:row>34</xdr:row>
      <xdr:rowOff>171450</xdr:rowOff>
    </xdr:from>
    <xdr:to>
      <xdr:col>8</xdr:col>
      <xdr:colOff>114300</xdr:colOff>
      <xdr:row>49</xdr:row>
      <xdr:rowOff>57150</xdr:rowOff>
    </xdr:to>
    <xdr:graphicFrame macro="">
      <xdr:nvGraphicFramePr>
        <xdr:cNvPr id="25" name="Chart 24">
          <a:extLst>
            <a:ext uri="{FF2B5EF4-FFF2-40B4-BE49-F238E27FC236}">
              <a16:creationId xmlns:a16="http://schemas.microsoft.com/office/drawing/2014/main" id="{206AAB0F-ADBB-44CA-A3A1-8BC753DDE4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238125</xdr:colOff>
      <xdr:row>34</xdr:row>
      <xdr:rowOff>171450</xdr:rowOff>
    </xdr:from>
    <xdr:to>
      <xdr:col>16</xdr:col>
      <xdr:colOff>247650</xdr:colOff>
      <xdr:row>49</xdr:row>
      <xdr:rowOff>57150</xdr:rowOff>
    </xdr:to>
    <xdr:graphicFrame macro="">
      <xdr:nvGraphicFramePr>
        <xdr:cNvPr id="26" name="Chart 25">
          <a:extLst>
            <a:ext uri="{FF2B5EF4-FFF2-40B4-BE49-F238E27FC236}">
              <a16:creationId xmlns:a16="http://schemas.microsoft.com/office/drawing/2014/main" id="{040D1C1F-CE93-447E-9559-C2AF9FB4F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390525</xdr:colOff>
      <xdr:row>34</xdr:row>
      <xdr:rowOff>171450</xdr:rowOff>
    </xdr:from>
    <xdr:to>
      <xdr:col>24</xdr:col>
      <xdr:colOff>85725</xdr:colOff>
      <xdr:row>49</xdr:row>
      <xdr:rowOff>57150</xdr:rowOff>
    </xdr:to>
    <xdr:graphicFrame macro="">
      <xdr:nvGraphicFramePr>
        <xdr:cNvPr id="27" name="Chart 26">
          <a:extLst>
            <a:ext uri="{FF2B5EF4-FFF2-40B4-BE49-F238E27FC236}">
              <a16:creationId xmlns:a16="http://schemas.microsoft.com/office/drawing/2014/main" id="{E33896FC-6C7C-4612-A24C-51484C9521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0</xdr:colOff>
      <xdr:row>54</xdr:row>
      <xdr:rowOff>85725</xdr:rowOff>
    </xdr:from>
    <xdr:to>
      <xdr:col>8</xdr:col>
      <xdr:colOff>190500</xdr:colOff>
      <xdr:row>68</xdr:row>
      <xdr:rowOff>161925</xdr:rowOff>
    </xdr:to>
    <xdr:graphicFrame macro="">
      <xdr:nvGraphicFramePr>
        <xdr:cNvPr id="30" name="Chart 29">
          <a:extLst>
            <a:ext uri="{FF2B5EF4-FFF2-40B4-BE49-F238E27FC236}">
              <a16:creationId xmlns:a16="http://schemas.microsoft.com/office/drawing/2014/main" id="{2C96685E-685A-497E-AEAF-84A3D43BF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209550</xdr:colOff>
      <xdr:row>54</xdr:row>
      <xdr:rowOff>95250</xdr:rowOff>
    </xdr:from>
    <xdr:to>
      <xdr:col>23</xdr:col>
      <xdr:colOff>514350</xdr:colOff>
      <xdr:row>68</xdr:row>
      <xdr:rowOff>171450</xdr:rowOff>
    </xdr:to>
    <xdr:graphicFrame macro="">
      <xdr:nvGraphicFramePr>
        <xdr:cNvPr id="31" name="Chart 30">
          <a:extLst>
            <a:ext uri="{FF2B5EF4-FFF2-40B4-BE49-F238E27FC236}">
              <a16:creationId xmlns:a16="http://schemas.microsoft.com/office/drawing/2014/main" id="{D32DC86F-9D1E-4F41-869D-BFE924DC54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342900</xdr:colOff>
      <xdr:row>54</xdr:row>
      <xdr:rowOff>95250</xdr:rowOff>
    </xdr:from>
    <xdr:to>
      <xdr:col>16</xdr:col>
      <xdr:colOff>38100</xdr:colOff>
      <xdr:row>68</xdr:row>
      <xdr:rowOff>171450</xdr:rowOff>
    </xdr:to>
    <xdr:graphicFrame macro="">
      <xdr:nvGraphicFramePr>
        <xdr:cNvPr id="32" name="Chart 31">
          <a:extLst>
            <a:ext uri="{FF2B5EF4-FFF2-40B4-BE49-F238E27FC236}">
              <a16:creationId xmlns:a16="http://schemas.microsoft.com/office/drawing/2014/main" id="{AEB8D1BB-2FE8-46C2-B192-A2E42ACB7F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24</xdr:col>
      <xdr:colOff>104775</xdr:colOff>
      <xdr:row>54</xdr:row>
      <xdr:rowOff>85725</xdr:rowOff>
    </xdr:from>
    <xdr:to>
      <xdr:col>31</xdr:col>
      <xdr:colOff>409575</xdr:colOff>
      <xdr:row>68</xdr:row>
      <xdr:rowOff>161925</xdr:rowOff>
    </xdr:to>
    <xdr:graphicFrame macro="">
      <xdr:nvGraphicFramePr>
        <xdr:cNvPr id="33" name="Chart 32">
          <a:extLst>
            <a:ext uri="{FF2B5EF4-FFF2-40B4-BE49-F238E27FC236}">
              <a16:creationId xmlns:a16="http://schemas.microsoft.com/office/drawing/2014/main" id="{CB16E38C-5A24-458E-9FAD-5C74AF84F4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485775</xdr:colOff>
      <xdr:row>93</xdr:row>
      <xdr:rowOff>161925</xdr:rowOff>
    </xdr:from>
    <xdr:to>
      <xdr:col>8</xdr:col>
      <xdr:colOff>180975</xdr:colOff>
      <xdr:row>108</xdr:row>
      <xdr:rowOff>47625</xdr:rowOff>
    </xdr:to>
    <xdr:graphicFrame macro="">
      <xdr:nvGraphicFramePr>
        <xdr:cNvPr id="34" name="Chart 33">
          <a:extLst>
            <a:ext uri="{FF2B5EF4-FFF2-40B4-BE49-F238E27FC236}">
              <a16:creationId xmlns:a16="http://schemas.microsoft.com/office/drawing/2014/main" id="{99AD8640-3C94-4497-82C4-A7952B103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94</xdr:row>
      <xdr:rowOff>0</xdr:rowOff>
    </xdr:from>
    <xdr:to>
      <xdr:col>16</xdr:col>
      <xdr:colOff>304800</xdr:colOff>
      <xdr:row>108</xdr:row>
      <xdr:rowOff>76200</xdr:rowOff>
    </xdr:to>
    <xdr:graphicFrame macro="">
      <xdr:nvGraphicFramePr>
        <xdr:cNvPr id="35" name="Chart 34">
          <a:extLst>
            <a:ext uri="{FF2B5EF4-FFF2-40B4-BE49-F238E27FC236}">
              <a16:creationId xmlns:a16="http://schemas.microsoft.com/office/drawing/2014/main" id="{AA8EFD48-1744-44BD-8199-7966D27F65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85725</xdr:colOff>
      <xdr:row>74</xdr:row>
      <xdr:rowOff>171450</xdr:rowOff>
    </xdr:from>
    <xdr:to>
      <xdr:col>8</xdr:col>
      <xdr:colOff>390525</xdr:colOff>
      <xdr:row>89</xdr:row>
      <xdr:rowOff>57150</xdr:rowOff>
    </xdr:to>
    <xdr:graphicFrame macro="">
      <xdr:nvGraphicFramePr>
        <xdr:cNvPr id="36" name="Chart 35">
          <a:extLst>
            <a:ext uri="{FF2B5EF4-FFF2-40B4-BE49-F238E27FC236}">
              <a16:creationId xmlns:a16="http://schemas.microsoft.com/office/drawing/2014/main" id="{2BD4605D-D832-42C3-BEBD-1145924FDE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47625</xdr:colOff>
      <xdr:row>75</xdr:row>
      <xdr:rowOff>9525</xdr:rowOff>
    </xdr:from>
    <xdr:to>
      <xdr:col>16</xdr:col>
      <xdr:colOff>352425</xdr:colOff>
      <xdr:row>89</xdr:row>
      <xdr:rowOff>85725</xdr:rowOff>
    </xdr:to>
    <xdr:graphicFrame macro="">
      <xdr:nvGraphicFramePr>
        <xdr:cNvPr id="37" name="Chart 36">
          <a:extLst>
            <a:ext uri="{FF2B5EF4-FFF2-40B4-BE49-F238E27FC236}">
              <a16:creationId xmlns:a16="http://schemas.microsoft.com/office/drawing/2014/main" id="{6B95920E-B30B-470C-BE7D-B5D70A9D5D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Njabulo Ndaba" id="{605B4519-FDDD-417B-8539-2445BB5AC324}" userId="Njabulo Ndaba" providerId="None"/>
  <person displayName="Vera Neugebauer" id="{2C74EB46-7FAC-485A-9282-63E8BAA125B0}" userId="Vera Neugebauer" providerId="None"/>
  <person displayName="Njabulo Ndaba" id="{3266761D-73B8-46D0-B3B7-0D211BDD1D4D}" userId="njabulo@cenfri.org" providerId="PeoplePicker"/>
  <person displayName="Kinyanjui Mungai" id="{1FCEF7D1-C37D-43D2-8C7C-110C2AC3A154}" userId="Kinyanjui@cenfri.org" providerId="PeoplePicker"/>
  <person displayName="Antonia Esser" id="{F9F6ED04-04B7-4F5F-8E31-14331775E657}" userId="S::antonia@cenfri.org::66fb2729-2d09-450e-8943-4cb1aaba7f12" providerId="AD"/>
  <person displayName="Kinyanjui Mungai" id="{212790F0-9A84-4A85-8C99-6A83211831CF}" userId="S::Kinyanjui@cenfri.org::8cc0490a-78de-4a7c-b865-396c90965421" providerId="AD"/>
  <person displayName="Nik Mohd Zainul Kamarun Nik Kamil" id="{74A5C8C7-72B3-4A55-8AD9-F150433349E0}" userId="S::NikKamarun.NikKamil@afi-global.org::75d257f1-d029-4c92-8a61-c8e0a5228e2d" providerId="AD"/>
</personList>
</file>

<file path=xl/tables/table1.xml><?xml version="1.0" encoding="utf-8"?>
<table xmlns="http://schemas.openxmlformats.org/spreadsheetml/2006/main" id="2" name="Tabelle13" displayName="Tabelle13" ref="A27:B32" totalsRowShown="0" headerRowDxfId="5" headerRowBorderDxfId="4" tableBorderDxfId="3" totalsRowBorderDxfId="2">
  <autoFilter ref="A27:B32"/>
  <tableColumns count="2">
    <tableColumn id="1" name="Term" dataDxfId="1"/>
    <tableColumn id="2"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fgsp.ml/20-milliards-alloues-fgsp-letat-precisions-nature-mode-operatoire/Link" TargetMode="External"/><Relationship Id="rId13" Type="http://schemas.openxmlformats.org/officeDocument/2006/relationships/hyperlink" Target="https://www.centralbank.org.sz/youth-businesses-now-catered-for-under-relaunched-credit-guarantee-schemes-managed-by-cbe/" TargetMode="External"/><Relationship Id="rId18" Type="http://schemas.openxmlformats.org/officeDocument/2006/relationships/hyperlink" Target="https://www.proparco.fr/en/actualites/cameroon-mpmes-will-be-eligible-benefit-afd-groups-new-guaranteed-loans-offer" TargetMode="External"/><Relationship Id="rId3" Type="http://schemas.openxmlformats.org/officeDocument/2006/relationships/hyperlink" Target="https://www.graphic.com.gh/business/business-news/ghana-news-govt-unveils-gh-2bn-credit-guarantee-scheme-for-smes.html" TargetMode="External"/><Relationship Id="rId21" Type="http://schemas.openxmlformats.org/officeDocument/2006/relationships/printerSettings" Target="../printerSettings/printerSettings3.bin"/><Relationship Id="rId7" Type="http://schemas.openxmlformats.org/officeDocument/2006/relationships/hyperlink" Target="https://documents1.worldbank.org/curated/en/205691596821965142/pdf/Malawi-Financial-Inclusion-and-Entrepreneurship-Scaling-Project.pdf" TargetMode="External"/><Relationship Id="rId12" Type="http://schemas.openxmlformats.org/officeDocument/2006/relationships/hyperlink" Target="https://www.preventionweb.net/news/how-burkina-faso-leveraging-credit-guarantee-scheme-help-smes-weather-covid-19-economic-crisis" TargetMode="External"/><Relationship Id="rId17" Type="http://schemas.openxmlformats.org/officeDocument/2006/relationships/hyperlink" Target="https://covidwatch.africa/index.php/country/senegal" TargetMode="External"/><Relationship Id="rId2" Type="http://schemas.openxmlformats.org/officeDocument/2006/relationships/hyperlink" Target="https://www.eib.org/en/projects/pipelines/all/20200841" TargetMode="External"/><Relationship Id="rId16" Type="http://schemas.openxmlformats.org/officeDocument/2006/relationships/hyperlink" Target="https://www.statistics.sl/images/2020/Documents/GoSL_COVID_19_Quick-Action-Economic-Response-Programme.pdf" TargetMode="External"/><Relationship Id="rId20" Type="http://schemas.openxmlformats.org/officeDocument/2006/relationships/hyperlink" Target="https://www.centenarybank.co.ug/index.php/page/index?id=65" TargetMode="External"/><Relationship Id="rId1" Type="http://schemas.openxmlformats.org/officeDocument/2006/relationships/hyperlink" Target="https://www.minfin.gov.ao/PortalMinfin/" TargetMode="External"/><Relationship Id="rId6" Type="http://schemas.openxmlformats.org/officeDocument/2006/relationships/hyperlink" Target="https://www.treasury.go.ke/wp-content/uploads/2020/11/PFM-Credit-Guarantee-Scheme-Regulations-2020.pdf" TargetMode="External"/><Relationship Id="rId11" Type="http://schemas.openxmlformats.org/officeDocument/2006/relationships/hyperlink" Target="http://www.veritaszim.net/sites/veritas_d/files/Details%20on%20the%20COVID-19%20Economic%20Recovery%20and%20Stimulus%20Package.pdf" TargetMode="External"/><Relationship Id="rId5" Type="http://schemas.openxmlformats.org/officeDocument/2006/relationships/hyperlink" Target="http://www.lndc.org.ls/content/covid-19-response-pcg-c-pcg" TargetMode="External"/><Relationship Id="rId15" Type="http://schemas.openxmlformats.org/officeDocument/2006/relationships/hyperlink" Target="https://www.worldbank.org/en/news/press-release/2021/06/16/world-bank-group-supports-recovery-and-resilience-of-rwanda-s-covid-19-affected-businesses" TargetMode="External"/><Relationship Id="rId23" Type="http://schemas.openxmlformats.org/officeDocument/2006/relationships/comments" Target="../comments1.xml"/><Relationship Id="rId10" Type="http://schemas.openxmlformats.org/officeDocument/2006/relationships/hyperlink" Target="https://allafrica.com/stories/202107090776.htmlLink" TargetMode="External"/><Relationship Id="rId19" Type="http://schemas.openxmlformats.org/officeDocument/2006/relationships/hyperlink" Target="https://africanguaranteefund.com/agf-issues-usd-5-million-loan-portfolio-guarantee-to-sidian-bank/" TargetMode="External"/><Relationship Id="rId4" Type="http://schemas.openxmlformats.org/officeDocument/2006/relationships/hyperlink" Target="http://www.mplan.gov.gn/wp-content/uploads/2021/04/Strategie-Nationale-de-Lutte-contre-la-Covid-SNLC-version-de%CC%81finitive.pdf" TargetMode="External"/><Relationship Id="rId9" Type="http://schemas.openxmlformats.org/officeDocument/2006/relationships/hyperlink" Target="https://www.gov.za/speeches/treasury-coronavirus-covid-19-loan-guarantee-scheme-26-jul-2020-0000" TargetMode="External"/><Relationship Id="rId14" Type="http://schemas.openxmlformats.org/officeDocument/2006/relationships/hyperlink" Target="https://home.kpmg/xx/en/home/insights/2020/04/namibia-government-and-institution-measures-in-response-to-covid.html"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
  <sheetViews>
    <sheetView workbookViewId="0">
      <selection activeCell="P105" sqref="P105"/>
    </sheetView>
  </sheetViews>
  <sheetFormatPr defaultColWidth="9.140625" defaultRowHeight="15"/>
  <cols>
    <col min="2" max="2" width="24" customWidth="1"/>
    <col min="3" max="3" width="15.7109375" customWidth="1"/>
    <col min="6" max="6" width="33.7109375" customWidth="1"/>
    <col min="7" max="7" width="20.5703125" customWidth="1"/>
    <col min="10" max="10" width="38.7109375" customWidth="1"/>
    <col min="11" max="11" width="18" customWidth="1"/>
  </cols>
  <sheetData>
    <row r="1" spans="2:19">
      <c r="B1" t="s">
        <v>61</v>
      </c>
      <c r="C1" t="s">
        <v>4</v>
      </c>
      <c r="F1" t="s">
        <v>62</v>
      </c>
      <c r="G1" t="s">
        <v>55</v>
      </c>
      <c r="J1" t="s">
        <v>59</v>
      </c>
      <c r="S1" t="s">
        <v>60</v>
      </c>
    </row>
    <row r="2" spans="2:19">
      <c r="B2" t="s">
        <v>58</v>
      </c>
      <c r="C2" t="s">
        <v>8</v>
      </c>
      <c r="F2" t="s">
        <v>58</v>
      </c>
      <c r="G2" t="s">
        <v>9</v>
      </c>
      <c r="J2" t="s">
        <v>12</v>
      </c>
      <c r="K2" s="7"/>
      <c r="S2" t="s">
        <v>13</v>
      </c>
    </row>
    <row r="3" spans="2:19">
      <c r="B3" t="s">
        <v>63</v>
      </c>
      <c r="C3" t="s">
        <v>5</v>
      </c>
      <c r="F3" t="s">
        <v>63</v>
      </c>
      <c r="G3" t="s">
        <v>9</v>
      </c>
      <c r="J3" t="s">
        <v>15</v>
      </c>
      <c r="K3" s="7"/>
      <c r="S3" t="s">
        <v>16</v>
      </c>
    </row>
    <row r="4" spans="2:19">
      <c r="B4" t="s">
        <v>64</v>
      </c>
      <c r="C4" t="s">
        <v>57</v>
      </c>
      <c r="F4" t="s">
        <v>64</v>
      </c>
      <c r="G4" t="s">
        <v>9</v>
      </c>
      <c r="J4" t="s">
        <v>18</v>
      </c>
      <c r="K4" s="7"/>
      <c r="S4" t="s">
        <v>19</v>
      </c>
    </row>
    <row r="5" spans="2:19">
      <c r="B5" t="s">
        <v>65</v>
      </c>
      <c r="C5" t="s">
        <v>7</v>
      </c>
      <c r="F5" t="s">
        <v>65</v>
      </c>
      <c r="G5" t="s">
        <v>66</v>
      </c>
      <c r="J5" t="s">
        <v>21</v>
      </c>
      <c r="K5" s="7"/>
      <c r="S5" t="s">
        <v>22</v>
      </c>
    </row>
    <row r="6" spans="2:19">
      <c r="B6" t="s">
        <v>67</v>
      </c>
      <c r="C6" t="s">
        <v>57</v>
      </c>
      <c r="F6" t="s">
        <v>67</v>
      </c>
      <c r="G6" t="s">
        <v>68</v>
      </c>
      <c r="J6" t="s">
        <v>36</v>
      </c>
      <c r="K6" s="7"/>
      <c r="S6" t="s">
        <v>25</v>
      </c>
    </row>
    <row r="7" spans="2:19">
      <c r="B7" t="s">
        <v>69</v>
      </c>
      <c r="C7" t="s">
        <v>70</v>
      </c>
      <c r="F7" t="s">
        <v>69</v>
      </c>
      <c r="G7" t="s">
        <v>68</v>
      </c>
      <c r="J7" t="s">
        <v>30</v>
      </c>
      <c r="K7" s="7"/>
      <c r="S7" t="s">
        <v>28</v>
      </c>
    </row>
    <row r="8" spans="2:19">
      <c r="B8" t="s">
        <v>71</v>
      </c>
      <c r="C8" t="s">
        <v>5</v>
      </c>
      <c r="F8" t="s">
        <v>71</v>
      </c>
      <c r="G8" t="s">
        <v>9</v>
      </c>
      <c r="J8" t="s">
        <v>33</v>
      </c>
      <c r="K8" s="7"/>
      <c r="S8" t="s">
        <v>31</v>
      </c>
    </row>
    <row r="9" spans="2:19">
      <c r="B9" t="s">
        <v>72</v>
      </c>
      <c r="C9" t="s">
        <v>57</v>
      </c>
      <c r="F9" t="s">
        <v>72</v>
      </c>
      <c r="G9" t="s">
        <v>9</v>
      </c>
      <c r="J9" t="s">
        <v>24</v>
      </c>
      <c r="K9" s="7"/>
      <c r="S9" t="s">
        <v>34</v>
      </c>
    </row>
    <row r="10" spans="2:19">
      <c r="B10" t="s">
        <v>73</v>
      </c>
      <c r="C10" t="s">
        <v>5</v>
      </c>
      <c r="F10" t="s">
        <v>73</v>
      </c>
      <c r="G10" t="s">
        <v>68</v>
      </c>
      <c r="J10" t="s">
        <v>27</v>
      </c>
      <c r="K10" s="7"/>
      <c r="S10" t="s">
        <v>37</v>
      </c>
    </row>
    <row r="11" spans="2:19">
      <c r="B11" t="s">
        <v>74</v>
      </c>
      <c r="C11" t="s">
        <v>5</v>
      </c>
      <c r="F11" t="s">
        <v>74</v>
      </c>
      <c r="G11" t="s">
        <v>68</v>
      </c>
      <c r="J11" t="s">
        <v>42</v>
      </c>
      <c r="K11" s="7"/>
      <c r="S11" t="s">
        <v>40</v>
      </c>
    </row>
    <row r="12" spans="2:19">
      <c r="B12" t="s">
        <v>75</v>
      </c>
      <c r="C12" t="s">
        <v>70</v>
      </c>
      <c r="F12" t="s">
        <v>75</v>
      </c>
      <c r="G12" t="s">
        <v>9</v>
      </c>
      <c r="J12" t="s">
        <v>39</v>
      </c>
      <c r="K12" s="7"/>
      <c r="S12" t="s">
        <v>43</v>
      </c>
    </row>
    <row r="13" spans="2:19">
      <c r="B13" t="s">
        <v>76</v>
      </c>
      <c r="C13" t="s">
        <v>57</v>
      </c>
      <c r="F13" t="s">
        <v>76</v>
      </c>
      <c r="G13" t="s">
        <v>9</v>
      </c>
      <c r="S13" t="s">
        <v>44</v>
      </c>
    </row>
    <row r="14" spans="2:19">
      <c r="B14" t="s">
        <v>77</v>
      </c>
      <c r="C14" t="s">
        <v>5</v>
      </c>
      <c r="F14" t="s">
        <v>77</v>
      </c>
      <c r="G14" t="s">
        <v>68</v>
      </c>
      <c r="S14" t="s">
        <v>45</v>
      </c>
    </row>
    <row r="15" spans="2:19">
      <c r="B15" t="s">
        <v>78</v>
      </c>
      <c r="C15" t="s">
        <v>70</v>
      </c>
      <c r="F15" t="s">
        <v>78</v>
      </c>
      <c r="G15" t="s">
        <v>9</v>
      </c>
    </row>
    <row r="16" spans="2:19">
      <c r="B16" t="s">
        <v>79</v>
      </c>
      <c r="C16" t="s">
        <v>8</v>
      </c>
      <c r="F16" t="s">
        <v>79</v>
      </c>
      <c r="G16" t="s">
        <v>9</v>
      </c>
    </row>
    <row r="17" spans="2:7">
      <c r="B17" t="s">
        <v>80</v>
      </c>
      <c r="C17" t="s">
        <v>5</v>
      </c>
      <c r="F17" t="s">
        <v>80</v>
      </c>
      <c r="G17" t="s">
        <v>66</v>
      </c>
    </row>
    <row r="18" spans="2:7">
      <c r="B18" t="s">
        <v>81</v>
      </c>
      <c r="C18" t="s">
        <v>70</v>
      </c>
      <c r="F18" t="s">
        <v>81</v>
      </c>
      <c r="G18" t="s">
        <v>68</v>
      </c>
    </row>
    <row r="19" spans="2:7">
      <c r="B19" t="s">
        <v>82</v>
      </c>
      <c r="C19" t="s">
        <v>7</v>
      </c>
      <c r="F19" t="s">
        <v>82</v>
      </c>
      <c r="G19" t="s">
        <v>9</v>
      </c>
    </row>
    <row r="20" spans="2:7">
      <c r="B20" t="s">
        <v>83</v>
      </c>
      <c r="C20" t="s">
        <v>70</v>
      </c>
      <c r="F20" t="s">
        <v>83</v>
      </c>
      <c r="G20" t="s">
        <v>68</v>
      </c>
    </row>
    <row r="21" spans="2:7">
      <c r="B21" t="s">
        <v>84</v>
      </c>
      <c r="C21" t="s">
        <v>5</v>
      </c>
      <c r="F21" t="s">
        <v>84</v>
      </c>
      <c r="G21" t="s">
        <v>66</v>
      </c>
    </row>
    <row r="22" spans="2:7">
      <c r="B22" t="s">
        <v>85</v>
      </c>
      <c r="C22" t="s">
        <v>57</v>
      </c>
      <c r="F22" t="s">
        <v>85</v>
      </c>
      <c r="G22" t="s">
        <v>9</v>
      </c>
    </row>
    <row r="23" spans="2:7">
      <c r="B23" t="s">
        <v>86</v>
      </c>
      <c r="C23" t="s">
        <v>57</v>
      </c>
      <c r="F23" t="s">
        <v>86</v>
      </c>
      <c r="G23" t="s">
        <v>68</v>
      </c>
    </row>
    <row r="24" spans="2:7">
      <c r="B24" t="s">
        <v>87</v>
      </c>
      <c r="C24" t="s">
        <v>57</v>
      </c>
      <c r="F24" t="s">
        <v>87</v>
      </c>
      <c r="G24" t="s">
        <v>68</v>
      </c>
    </row>
    <row r="25" spans="2:7">
      <c r="B25" t="s">
        <v>88</v>
      </c>
      <c r="C25" t="s">
        <v>70</v>
      </c>
      <c r="F25" t="s">
        <v>88</v>
      </c>
      <c r="G25" t="s">
        <v>9</v>
      </c>
    </row>
    <row r="26" spans="2:7">
      <c r="B26" t="s">
        <v>89</v>
      </c>
      <c r="C26" t="s">
        <v>7</v>
      </c>
      <c r="F26" t="s">
        <v>89</v>
      </c>
      <c r="G26" t="s">
        <v>9</v>
      </c>
    </row>
    <row r="27" spans="2:7">
      <c r="B27" t="s">
        <v>90</v>
      </c>
      <c r="C27" t="s">
        <v>57</v>
      </c>
      <c r="F27" t="s">
        <v>90</v>
      </c>
      <c r="G27" t="s">
        <v>68</v>
      </c>
    </row>
    <row r="28" spans="2:7">
      <c r="B28" t="s">
        <v>91</v>
      </c>
      <c r="C28" t="s">
        <v>8</v>
      </c>
      <c r="F28" t="s">
        <v>91</v>
      </c>
      <c r="G28" t="s">
        <v>9</v>
      </c>
    </row>
    <row r="29" spans="2:7">
      <c r="B29" t="s">
        <v>92</v>
      </c>
      <c r="C29" t="s">
        <v>70</v>
      </c>
      <c r="F29" t="s">
        <v>92</v>
      </c>
      <c r="G29" t="s">
        <v>68</v>
      </c>
    </row>
    <row r="30" spans="2:7">
      <c r="B30" t="s">
        <v>93</v>
      </c>
      <c r="C30" t="s">
        <v>70</v>
      </c>
      <c r="F30" t="s">
        <v>93</v>
      </c>
      <c r="G30" t="s">
        <v>68</v>
      </c>
    </row>
    <row r="31" spans="2:7">
      <c r="B31" t="s">
        <v>94</v>
      </c>
      <c r="C31" t="s">
        <v>57</v>
      </c>
      <c r="F31" t="s">
        <v>94</v>
      </c>
      <c r="G31" t="s">
        <v>68</v>
      </c>
    </row>
    <row r="32" spans="2:7">
      <c r="B32" t="s">
        <v>95</v>
      </c>
      <c r="C32" t="s">
        <v>57</v>
      </c>
      <c r="F32" t="s">
        <v>95</v>
      </c>
      <c r="G32" t="s">
        <v>9</v>
      </c>
    </row>
    <row r="33" spans="2:7">
      <c r="B33" t="s">
        <v>96</v>
      </c>
      <c r="C33" t="s">
        <v>70</v>
      </c>
      <c r="F33" t="s">
        <v>96</v>
      </c>
      <c r="G33" t="s">
        <v>6</v>
      </c>
    </row>
    <row r="34" spans="2:7">
      <c r="B34" t="s">
        <v>97</v>
      </c>
      <c r="C34" t="s">
        <v>8</v>
      </c>
      <c r="F34" t="s">
        <v>97</v>
      </c>
      <c r="G34" t="s">
        <v>9</v>
      </c>
    </row>
    <row r="35" spans="2:7">
      <c r="B35" t="s">
        <v>98</v>
      </c>
      <c r="C35" t="s">
        <v>70</v>
      </c>
      <c r="F35" t="s">
        <v>98</v>
      </c>
      <c r="G35" t="s">
        <v>68</v>
      </c>
    </row>
    <row r="36" spans="2:7">
      <c r="B36" t="s">
        <v>99</v>
      </c>
      <c r="C36" t="s">
        <v>7</v>
      </c>
      <c r="F36" t="s">
        <v>99</v>
      </c>
      <c r="G36" t="s">
        <v>66</v>
      </c>
    </row>
    <row r="37" spans="2:7">
      <c r="B37" t="s">
        <v>100</v>
      </c>
      <c r="C37" t="s">
        <v>57</v>
      </c>
      <c r="F37" t="s">
        <v>100</v>
      </c>
      <c r="G37" t="s">
        <v>68</v>
      </c>
    </row>
    <row r="38" spans="2:7">
      <c r="B38" t="s">
        <v>101</v>
      </c>
      <c r="C38" t="s">
        <v>57</v>
      </c>
      <c r="F38" t="s">
        <v>102</v>
      </c>
      <c r="G38" t="s">
        <v>9</v>
      </c>
    </row>
    <row r="39" spans="2:7">
      <c r="B39" t="s">
        <v>103</v>
      </c>
      <c r="C39" t="s">
        <v>5</v>
      </c>
      <c r="F39" t="s">
        <v>103</v>
      </c>
      <c r="G39" t="s">
        <v>9</v>
      </c>
    </row>
    <row r="40" spans="2:7">
      <c r="B40" t="s">
        <v>104</v>
      </c>
      <c r="C40" t="s">
        <v>70</v>
      </c>
      <c r="F40" t="s">
        <v>104</v>
      </c>
      <c r="G40" t="s">
        <v>68</v>
      </c>
    </row>
    <row r="41" spans="2:7">
      <c r="B41" t="s">
        <v>105</v>
      </c>
      <c r="C41" t="s">
        <v>5</v>
      </c>
      <c r="F41" t="s">
        <v>105</v>
      </c>
      <c r="G41" t="s">
        <v>9</v>
      </c>
    </row>
    <row r="42" spans="2:7">
      <c r="B42" t="s">
        <v>106</v>
      </c>
      <c r="C42" t="s">
        <v>57</v>
      </c>
      <c r="F42" t="s">
        <v>106</v>
      </c>
      <c r="G42" t="s">
        <v>9</v>
      </c>
    </row>
    <row r="43" spans="2:7">
      <c r="B43" t="s">
        <v>107</v>
      </c>
      <c r="C43" t="s">
        <v>70</v>
      </c>
      <c r="F43" t="s">
        <v>107</v>
      </c>
      <c r="G43" t="s">
        <v>6</v>
      </c>
    </row>
    <row r="44" spans="2:7">
      <c r="B44" t="s">
        <v>108</v>
      </c>
      <c r="C44" t="s">
        <v>57</v>
      </c>
      <c r="F44" t="s">
        <v>108</v>
      </c>
      <c r="G44" t="s">
        <v>68</v>
      </c>
    </row>
    <row r="45" spans="2:7">
      <c r="B45" t="s">
        <v>109</v>
      </c>
      <c r="C45" t="s">
        <v>70</v>
      </c>
      <c r="F45" t="s">
        <v>109</v>
      </c>
      <c r="G45" t="s">
        <v>68</v>
      </c>
    </row>
    <row r="46" spans="2:7">
      <c r="B46" t="s">
        <v>110</v>
      </c>
      <c r="C46" t="s">
        <v>7</v>
      </c>
      <c r="F46" t="s">
        <v>110</v>
      </c>
      <c r="G46" t="s">
        <v>66</v>
      </c>
    </row>
    <row r="47" spans="2:7">
      <c r="B47" t="s">
        <v>111</v>
      </c>
      <c r="C47" t="s">
        <v>70</v>
      </c>
      <c r="F47" t="s">
        <v>111</v>
      </c>
      <c r="G47" t="s">
        <v>68</v>
      </c>
    </row>
    <row r="48" spans="2:7">
      <c r="B48" t="s">
        <v>112</v>
      </c>
      <c r="C48" t="s">
        <v>8</v>
      </c>
      <c r="F48" t="s">
        <v>112</v>
      </c>
      <c r="G48" t="s">
        <v>68</v>
      </c>
    </row>
    <row r="49" spans="2:7">
      <c r="B49" t="s">
        <v>113</v>
      </c>
      <c r="C49" t="s">
        <v>70</v>
      </c>
      <c r="F49" t="s">
        <v>113</v>
      </c>
      <c r="G49" t="s">
        <v>9</v>
      </c>
    </row>
    <row r="50" spans="2:7">
      <c r="B50" t="s">
        <v>114</v>
      </c>
      <c r="C50" t="s">
        <v>57</v>
      </c>
      <c r="F50" t="s">
        <v>114</v>
      </c>
      <c r="G50" t="s">
        <v>68</v>
      </c>
    </row>
    <row r="51" spans="2:7">
      <c r="B51" t="s">
        <v>115</v>
      </c>
      <c r="C51" t="s">
        <v>57</v>
      </c>
      <c r="F51" t="s">
        <v>115</v>
      </c>
      <c r="G51" t="s">
        <v>68</v>
      </c>
    </row>
    <row r="52" spans="2:7">
      <c r="B52" t="s">
        <v>116</v>
      </c>
      <c r="C52" t="s">
        <v>8</v>
      </c>
      <c r="F52" t="s">
        <v>116</v>
      </c>
      <c r="G52" t="s">
        <v>9</v>
      </c>
    </row>
    <row r="53" spans="2:7">
      <c r="B53" t="s">
        <v>117</v>
      </c>
      <c r="C53" t="s">
        <v>70</v>
      </c>
      <c r="F53" t="s">
        <v>117</v>
      </c>
      <c r="G53" t="s">
        <v>68</v>
      </c>
    </row>
    <row r="54" spans="2:7">
      <c r="B54" t="s">
        <v>118</v>
      </c>
      <c r="C54" t="s">
        <v>70</v>
      </c>
      <c r="F54" t="s">
        <v>118</v>
      </c>
      <c r="G54" t="s">
        <v>9</v>
      </c>
    </row>
    <row r="55" spans="2:7">
      <c r="B55" t="s">
        <v>119</v>
      </c>
      <c r="C55" t="s">
        <v>70</v>
      </c>
      <c r="F55" t="s">
        <v>119</v>
      </c>
      <c r="G55" t="s">
        <v>9</v>
      </c>
    </row>
    <row r="56" spans="2:7">
      <c r="B56">
        <f>(ROWS(B2:B55))</f>
        <v>54</v>
      </c>
      <c r="F56">
        <f>ROWS(F2:F55)</f>
        <v>54</v>
      </c>
    </row>
  </sheetData>
  <sortState ref="J2:K13">
    <sortCondition descending="1" ref="K2:K13"/>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tabSelected="1" workbookViewId="0">
      <selection sqref="A1:B1"/>
    </sheetView>
  </sheetViews>
  <sheetFormatPr defaultColWidth="11.42578125" defaultRowHeight="14.25"/>
  <cols>
    <col min="1" max="1" width="38.85546875" style="2" customWidth="1"/>
    <col min="2" max="2" width="174.140625" style="2" customWidth="1"/>
    <col min="3" max="16384" width="11.42578125" style="2"/>
  </cols>
  <sheetData>
    <row r="1" spans="1:2" s="91" customFormat="1" ht="21" customHeight="1">
      <c r="A1" s="98" t="s">
        <v>640</v>
      </c>
      <c r="B1" s="98"/>
    </row>
    <row r="2" spans="1:2" s="4" customFormat="1" ht="8.25" customHeight="1" thickBot="1">
      <c r="A2" s="92"/>
      <c r="B2" s="92"/>
    </row>
    <row r="3" spans="1:2" ht="41.25" customHeight="1">
      <c r="A3" s="95" t="s">
        <v>641</v>
      </c>
      <c r="B3" s="96"/>
    </row>
    <row r="4" spans="1:2" ht="15">
      <c r="A4" s="3" t="s">
        <v>654</v>
      </c>
    </row>
    <row r="7" spans="1:2" ht="15">
      <c r="A7" s="31" t="s">
        <v>0</v>
      </c>
      <c r="B7" s="32" t="s">
        <v>1</v>
      </c>
    </row>
    <row r="8" spans="1:2" ht="15">
      <c r="A8" s="33" t="s">
        <v>3</v>
      </c>
      <c r="B8" s="10" t="s">
        <v>313</v>
      </c>
    </row>
    <row r="9" spans="1:2" ht="15">
      <c r="A9" s="9" t="s">
        <v>2</v>
      </c>
      <c r="B9" s="10" t="s">
        <v>312</v>
      </c>
    </row>
    <row r="10" spans="1:2" ht="15">
      <c r="A10" s="33" t="s">
        <v>315</v>
      </c>
      <c r="B10" s="10" t="s">
        <v>314</v>
      </c>
    </row>
    <row r="11" spans="1:2" ht="15" hidden="1">
      <c r="A11" s="33" t="s">
        <v>316</v>
      </c>
      <c r="B11" s="10" t="s">
        <v>317</v>
      </c>
    </row>
    <row r="25" spans="1:2" ht="26.25">
      <c r="A25" s="26" t="s">
        <v>3</v>
      </c>
      <c r="B25" s="27"/>
    </row>
    <row r="26" spans="1:2" ht="6.75" customHeight="1">
      <c r="A26" s="3"/>
    </row>
    <row r="27" spans="1:2" s="34" customFormat="1" ht="15">
      <c r="A27" s="35" t="s">
        <v>46</v>
      </c>
      <c r="B27" s="36" t="s">
        <v>47</v>
      </c>
    </row>
    <row r="28" spans="1:2">
      <c r="A28" s="12" t="s">
        <v>642</v>
      </c>
      <c r="B28" s="14" t="s">
        <v>54</v>
      </c>
    </row>
    <row r="29" spans="1:2">
      <c r="A29" s="11" t="s">
        <v>48</v>
      </c>
      <c r="B29" s="13" t="s">
        <v>173</v>
      </c>
    </row>
    <row r="30" spans="1:2">
      <c r="A30" s="17" t="s">
        <v>123</v>
      </c>
      <c r="B30" s="18" t="s">
        <v>49</v>
      </c>
    </row>
    <row r="31" spans="1:2">
      <c r="A31" s="11" t="s">
        <v>644</v>
      </c>
      <c r="B31" s="13" t="s">
        <v>643</v>
      </c>
    </row>
    <row r="32" spans="1:2">
      <c r="A32" s="15" t="s">
        <v>645</v>
      </c>
      <c r="B32" s="16" t="s">
        <v>646</v>
      </c>
    </row>
    <row r="34" spans="1:1">
      <c r="A34" s="97"/>
    </row>
    <row r="35" spans="1:1">
      <c r="A35" s="97"/>
    </row>
    <row r="36" spans="1:1">
      <c r="A36" s="97"/>
    </row>
    <row r="37" spans="1:1" ht="6.75" customHeight="1">
      <c r="A37" s="97"/>
    </row>
    <row r="38" spans="1:1" hidden="1">
      <c r="A38" s="97"/>
    </row>
  </sheetData>
  <mergeCells count="3">
    <mergeCell ref="A3:B3"/>
    <mergeCell ref="A34:A38"/>
    <mergeCell ref="A1:B1"/>
  </mergeCells>
  <hyperlinks>
    <hyperlink ref="A8" location="Sheet3!A42" display="Definition"/>
    <hyperlink ref="A10" location="'Catalogue of CGS Intervention'!A1" display="Catalogue of CGS Interventions"/>
    <hyperlink ref="A9" location="Dashboard!A1" display="Dashboard"/>
    <hyperlink ref="A11" location="Pivot!A1" display="Pivot Table"/>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93"/>
  <sheetViews>
    <sheetView workbookViewId="0">
      <selection activeCell="K5" sqref="K5"/>
    </sheetView>
  </sheetViews>
  <sheetFormatPr defaultRowHeight="12.75"/>
  <cols>
    <col min="1" max="12" width="9.140625" style="107"/>
    <col min="13" max="13" width="9.85546875" style="107" customWidth="1"/>
    <col min="14" max="16384" width="9.140625" style="107"/>
  </cols>
  <sheetData>
    <row r="2" spans="2:8">
      <c r="B2" s="106"/>
    </row>
    <row r="3" spans="2:8">
      <c r="B3" s="108"/>
      <c r="C3" s="108"/>
      <c r="D3" s="108"/>
      <c r="E3" s="108"/>
      <c r="F3" s="108"/>
      <c r="G3" s="108"/>
      <c r="H3" s="108"/>
    </row>
    <row r="4" spans="2:8">
      <c r="B4" s="109" t="s">
        <v>4</v>
      </c>
      <c r="C4" s="108"/>
      <c r="D4" s="109" t="s">
        <v>639</v>
      </c>
      <c r="E4" s="110" t="s">
        <v>631</v>
      </c>
      <c r="F4" s="110"/>
      <c r="G4" s="108"/>
      <c r="H4" s="108"/>
    </row>
    <row r="5" spans="2:8">
      <c r="B5" s="108"/>
      <c r="C5" s="108"/>
      <c r="D5" s="108"/>
      <c r="E5" s="108"/>
      <c r="F5" s="108"/>
      <c r="G5" s="108"/>
      <c r="H5" s="108"/>
    </row>
    <row r="6" spans="2:8">
      <c r="B6" s="110" t="s">
        <v>655</v>
      </c>
      <c r="C6" s="110"/>
      <c r="D6" s="110"/>
      <c r="E6" s="110" t="s">
        <v>657</v>
      </c>
      <c r="F6" s="110"/>
      <c r="G6" s="108"/>
      <c r="H6" s="108"/>
    </row>
    <row r="7" spans="2:8">
      <c r="B7" s="108"/>
      <c r="C7" s="108"/>
      <c r="D7" s="108"/>
      <c r="E7" s="108"/>
      <c r="F7" s="108"/>
      <c r="G7" s="108"/>
      <c r="H7" s="108"/>
    </row>
    <row r="8" spans="2:8">
      <c r="B8" s="111" t="s">
        <v>576</v>
      </c>
      <c r="C8" s="108"/>
      <c r="D8" s="111"/>
      <c r="E8" s="110" t="s">
        <v>307</v>
      </c>
      <c r="F8" s="110"/>
      <c r="G8" s="108"/>
      <c r="H8" s="108"/>
    </row>
    <row r="9" spans="2:8">
      <c r="B9" s="108"/>
      <c r="C9" s="108"/>
      <c r="D9" s="108"/>
      <c r="E9" s="108"/>
      <c r="F9" s="108"/>
      <c r="G9" s="108"/>
      <c r="H9" s="108"/>
    </row>
    <row r="10" spans="2:8">
      <c r="B10" s="110" t="s">
        <v>656</v>
      </c>
      <c r="C10" s="110"/>
      <c r="D10" s="108"/>
      <c r="E10" s="110" t="s">
        <v>638</v>
      </c>
      <c r="F10" s="110"/>
      <c r="G10" s="110"/>
      <c r="H10" s="110"/>
    </row>
    <row r="11" spans="2:8">
      <c r="B11" s="108"/>
      <c r="C11" s="108"/>
      <c r="D11" s="108"/>
      <c r="E11" s="108"/>
      <c r="F11" s="108"/>
      <c r="G11" s="108"/>
      <c r="H11" s="108"/>
    </row>
    <row r="14" spans="2:8">
      <c r="B14" s="112" t="s">
        <v>633</v>
      </c>
      <c r="C14" s="112"/>
      <c r="D14" s="112"/>
    </row>
    <row r="15" spans="2:8">
      <c r="B15" s="112"/>
      <c r="C15" s="112"/>
      <c r="D15" s="112"/>
    </row>
    <row r="33" spans="2:4">
      <c r="B33" s="112" t="s">
        <v>634</v>
      </c>
      <c r="C33" s="112"/>
      <c r="D33" s="112"/>
    </row>
    <row r="34" spans="2:4">
      <c r="B34" s="112"/>
      <c r="C34" s="112"/>
      <c r="D34" s="112"/>
    </row>
    <row r="53" spans="2:27" ht="15" customHeight="1">
      <c r="B53" s="112" t="s">
        <v>662</v>
      </c>
      <c r="C53" s="112"/>
      <c r="D53" s="112"/>
      <c r="E53" s="112"/>
      <c r="J53" s="112" t="s">
        <v>636</v>
      </c>
      <c r="K53" s="112"/>
      <c r="L53" s="112"/>
      <c r="Q53" s="112" t="s">
        <v>637</v>
      </c>
      <c r="R53" s="112"/>
      <c r="S53" s="112"/>
      <c r="Y53" s="112" t="s">
        <v>307</v>
      </c>
      <c r="Z53" s="112"/>
      <c r="AA53" s="112"/>
    </row>
    <row r="54" spans="2:27" ht="15" customHeight="1">
      <c r="B54" s="112"/>
      <c r="C54" s="112"/>
      <c r="D54" s="112"/>
      <c r="E54" s="112"/>
      <c r="J54" s="112"/>
      <c r="K54" s="112"/>
      <c r="L54" s="112"/>
      <c r="Q54" s="112"/>
      <c r="R54" s="112"/>
      <c r="S54" s="112"/>
      <c r="Y54" s="112"/>
      <c r="Z54" s="112"/>
      <c r="AA54" s="112"/>
    </row>
    <row r="73" spans="3:5">
      <c r="C73" s="112" t="s">
        <v>631</v>
      </c>
      <c r="D73" s="112"/>
      <c r="E73" s="112"/>
    </row>
    <row r="74" spans="3:5">
      <c r="C74" s="112"/>
      <c r="D74" s="112"/>
      <c r="E74" s="112"/>
    </row>
    <row r="92" spans="3:13" ht="15" customHeight="1">
      <c r="C92" s="112" t="s">
        <v>656</v>
      </c>
      <c r="D92" s="112"/>
      <c r="E92" s="112"/>
      <c r="J92" s="112" t="s">
        <v>638</v>
      </c>
      <c r="K92" s="112"/>
      <c r="L92" s="112"/>
      <c r="M92" s="112"/>
    </row>
    <row r="93" spans="3:13" ht="15" customHeight="1">
      <c r="C93" s="112"/>
      <c r="D93" s="112"/>
      <c r="E93" s="112"/>
      <c r="J93" s="112"/>
      <c r="K93" s="112"/>
      <c r="L93" s="112"/>
      <c r="M93" s="112"/>
    </row>
  </sheetData>
  <mergeCells count="15">
    <mergeCell ref="Y53:AA54"/>
    <mergeCell ref="J53:L54"/>
    <mergeCell ref="Q53:S54"/>
    <mergeCell ref="J92:M93"/>
    <mergeCell ref="E4:F4"/>
    <mergeCell ref="B10:C10"/>
    <mergeCell ref="E10:H10"/>
    <mergeCell ref="C73:E74"/>
    <mergeCell ref="C92:E93"/>
    <mergeCell ref="B6:D6"/>
    <mergeCell ref="E6:F6"/>
    <mergeCell ref="E8:F8"/>
    <mergeCell ref="B14:D15"/>
    <mergeCell ref="B33:D34"/>
    <mergeCell ref="B53:E54"/>
  </mergeCells>
  <hyperlinks>
    <hyperlink ref="B4" location="Dashboard!B19" display="Region"/>
    <hyperlink ref="D4" location="Dashboard!B38" display="Policy "/>
    <hyperlink ref="B6:D6" location="Dashboard!J58" display=" Enbling Infrastructure tools"/>
    <hyperlink ref="E6" location="Sheet3!R58" display="Partial or Full Gurantee"/>
    <hyperlink ref="B8:D8" location="Dashboard!Y58" display="Eligilibity Criteria"/>
    <hyperlink ref="E8:F8" location="Dashboard!AG58" display="Timeframe"/>
    <hyperlink ref="E4:F4" location="Dashboard!C78" display="Target Sector"/>
    <hyperlink ref="B10:C10" location="Dashboard!C97" display="CGS in Exisitence"/>
    <hyperlink ref="E10:H10" location="Dashboard!J97" display="Development Partner Involvement"/>
    <hyperlink ref="E6:F6" location="Dashboard!R58" display="Partial or Full Gurante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3"/>
  <sheetViews>
    <sheetView zoomScale="98" zoomScaleNormal="98" workbookViewId="0">
      <pane ySplit="1" topLeftCell="A2" activePane="bottomLeft" state="frozen"/>
      <selection pane="bottomLeft" activeCell="E9" sqref="E9"/>
    </sheetView>
  </sheetViews>
  <sheetFormatPr defaultRowHeight="12.75"/>
  <cols>
    <col min="1" max="1" width="5.28515625" style="21" customWidth="1"/>
    <col min="2" max="2" width="13.42578125" style="21" customWidth="1"/>
    <col min="3" max="3" width="16.42578125" style="21" customWidth="1"/>
    <col min="4" max="4" width="20.85546875" style="21" customWidth="1"/>
    <col min="5" max="5" width="57.140625" style="21" bestFit="1" customWidth="1"/>
    <col min="6" max="6" width="41.42578125" style="21" bestFit="1" customWidth="1"/>
    <col min="7" max="7" width="84.85546875" style="21" bestFit="1" customWidth="1"/>
    <col min="8" max="8" width="32.7109375" style="21" bestFit="1" customWidth="1"/>
    <col min="9" max="9" width="14.7109375" style="40" customWidth="1"/>
    <col min="10" max="10" width="53.85546875" style="40" bestFit="1" customWidth="1"/>
    <col min="11" max="11" width="35.28515625" style="70" hidden="1" customWidth="1"/>
    <col min="12" max="12" width="35.28515625" style="70" customWidth="1"/>
    <col min="13" max="13" width="17.85546875" style="21" customWidth="1"/>
    <col min="14" max="14" width="15.85546875" style="21" customWidth="1"/>
    <col min="15" max="15" width="11.7109375" style="21" customWidth="1"/>
    <col min="16" max="16" width="14" style="21" customWidth="1"/>
    <col min="17" max="17" width="11.85546875" style="21" hidden="1" customWidth="1"/>
    <col min="18" max="19" width="36.28515625" style="21" hidden="1" customWidth="1"/>
    <col min="20" max="20" width="32" style="21" bestFit="1" customWidth="1"/>
    <col min="21" max="21" width="33.7109375" style="21" customWidth="1"/>
    <col min="22" max="22" width="63.140625" style="21" bestFit="1" customWidth="1"/>
    <col min="23" max="23" width="20.140625" style="21" customWidth="1"/>
    <col min="24" max="24" width="29.85546875" style="74" customWidth="1"/>
    <col min="25" max="25" width="55.7109375" style="21" customWidth="1"/>
    <col min="26" max="26" width="255.7109375" style="20" bestFit="1" customWidth="1"/>
    <col min="27" max="27" width="13.7109375" style="21" hidden="1" customWidth="1"/>
    <col min="28" max="28" width="27" style="21" hidden="1" customWidth="1"/>
    <col min="29" max="29" width="39.7109375" style="21" hidden="1" customWidth="1"/>
    <col min="30" max="30" width="19.5703125" style="21" hidden="1" customWidth="1"/>
    <col min="31" max="31" width="59.5703125" style="70" hidden="1" customWidth="1"/>
    <col min="32" max="32" width="11" style="21" hidden="1" customWidth="1"/>
    <col min="33" max="33" width="13.7109375" style="21" hidden="1" customWidth="1"/>
    <col min="34" max="34" width="41.42578125" style="21" hidden="1" customWidth="1"/>
    <col min="35" max="35" width="0" style="20" hidden="1" customWidth="1"/>
    <col min="36" max="36" width="13.140625" style="21" hidden="1" customWidth="1"/>
    <col min="37" max="37" width="22.7109375" style="21" hidden="1" customWidth="1"/>
    <col min="38" max="16384" width="9.140625" style="20"/>
  </cols>
  <sheetData>
    <row r="1" spans="1:37" s="41" customFormat="1" ht="64.5" thickBot="1">
      <c r="A1" s="66" t="s">
        <v>322</v>
      </c>
      <c r="B1" s="66" t="s">
        <v>56</v>
      </c>
      <c r="C1" s="66" t="s">
        <v>4</v>
      </c>
      <c r="D1" s="66" t="s">
        <v>121</v>
      </c>
      <c r="E1" s="71" t="s">
        <v>120</v>
      </c>
      <c r="F1" s="71" t="s">
        <v>348</v>
      </c>
      <c r="G1" s="71" t="s">
        <v>325</v>
      </c>
      <c r="H1" s="71" t="s">
        <v>123</v>
      </c>
      <c r="I1" s="71" t="s">
        <v>336</v>
      </c>
      <c r="J1" s="71" t="s">
        <v>329</v>
      </c>
      <c r="K1" s="71" t="s">
        <v>616</v>
      </c>
      <c r="L1" s="71" t="s">
        <v>307</v>
      </c>
      <c r="M1" s="71" t="s">
        <v>326</v>
      </c>
      <c r="N1" s="71" t="s">
        <v>337</v>
      </c>
      <c r="O1" s="72" t="s">
        <v>631</v>
      </c>
      <c r="P1" s="72" t="s">
        <v>555</v>
      </c>
      <c r="Q1" s="72" t="s">
        <v>191</v>
      </c>
      <c r="R1" s="72" t="s">
        <v>126</v>
      </c>
      <c r="S1" s="72" t="s">
        <v>613</v>
      </c>
      <c r="T1" s="72" t="s">
        <v>576</v>
      </c>
      <c r="U1" s="75" t="s">
        <v>128</v>
      </c>
      <c r="V1" s="75" t="s">
        <v>196</v>
      </c>
      <c r="W1" s="75" t="s">
        <v>553</v>
      </c>
      <c r="X1" s="75" t="s">
        <v>571</v>
      </c>
      <c r="Y1" s="75" t="s">
        <v>125</v>
      </c>
      <c r="Z1" s="76" t="s">
        <v>351</v>
      </c>
      <c r="AA1" s="76" t="s">
        <v>122</v>
      </c>
      <c r="AB1" s="66" t="s">
        <v>324</v>
      </c>
      <c r="AC1" s="66" t="s">
        <v>124</v>
      </c>
      <c r="AD1" s="66" t="s">
        <v>287</v>
      </c>
      <c r="AE1" s="76" t="s">
        <v>180</v>
      </c>
      <c r="AF1" s="76" t="s">
        <v>297</v>
      </c>
      <c r="AG1" s="73" t="s">
        <v>10</v>
      </c>
      <c r="AH1" s="72" t="s">
        <v>127</v>
      </c>
      <c r="AJ1" s="72" t="s">
        <v>576</v>
      </c>
      <c r="AK1" s="73" t="s">
        <v>11</v>
      </c>
    </row>
    <row r="2" spans="1:37" s="22" customFormat="1">
      <c r="A2" s="68">
        <v>1</v>
      </c>
      <c r="B2" s="38" t="s">
        <v>63</v>
      </c>
      <c r="C2" s="38" t="s">
        <v>7</v>
      </c>
      <c r="D2" s="38" t="s">
        <v>318</v>
      </c>
      <c r="E2" s="51" t="s">
        <v>339</v>
      </c>
      <c r="F2" s="38" t="s">
        <v>343</v>
      </c>
      <c r="G2" s="51" t="s">
        <v>330</v>
      </c>
      <c r="H2" s="38" t="s">
        <v>129</v>
      </c>
      <c r="I2" s="42" t="s">
        <v>341</v>
      </c>
      <c r="J2" s="42" t="s">
        <v>349</v>
      </c>
      <c r="K2" s="38" t="s">
        <v>189</v>
      </c>
      <c r="L2" s="38" t="s">
        <v>614</v>
      </c>
      <c r="M2" s="43" t="s">
        <v>227</v>
      </c>
      <c r="N2" s="51">
        <v>68.7</v>
      </c>
      <c r="O2" s="38" t="s">
        <v>303</v>
      </c>
      <c r="P2" s="38"/>
      <c r="Q2" s="51" t="s">
        <v>229</v>
      </c>
      <c r="R2" s="38" t="s">
        <v>136</v>
      </c>
      <c r="S2" s="38"/>
      <c r="T2" s="51" t="s">
        <v>301</v>
      </c>
      <c r="U2" s="51" t="s">
        <v>352</v>
      </c>
      <c r="V2" s="84" t="s">
        <v>228</v>
      </c>
      <c r="W2" s="39" t="s">
        <v>309</v>
      </c>
      <c r="X2" s="85" t="s">
        <v>135</v>
      </c>
      <c r="Y2" s="38" t="s">
        <v>554</v>
      </c>
      <c r="Z2" s="54" t="s">
        <v>350</v>
      </c>
      <c r="AA2" s="38" t="s">
        <v>323</v>
      </c>
      <c r="AB2" s="38" t="s">
        <v>150</v>
      </c>
      <c r="AC2" s="38" t="s">
        <v>342</v>
      </c>
      <c r="AD2" s="38" t="s">
        <v>145</v>
      </c>
      <c r="AE2" s="38"/>
      <c r="AF2" s="38"/>
      <c r="AG2" s="38" t="s">
        <v>187</v>
      </c>
      <c r="AH2" s="38" t="s">
        <v>192</v>
      </c>
      <c r="AJ2" s="38"/>
      <c r="AK2" s="38" t="s">
        <v>219</v>
      </c>
    </row>
    <row r="3" spans="1:37" s="87" customFormat="1">
      <c r="A3" s="69">
        <v>2</v>
      </c>
      <c r="B3" s="51" t="s">
        <v>64</v>
      </c>
      <c r="C3" s="38" t="s">
        <v>57</v>
      </c>
      <c r="D3" s="38" t="s">
        <v>318</v>
      </c>
      <c r="E3" s="51" t="s">
        <v>577</v>
      </c>
      <c r="F3" s="51" t="s">
        <v>321</v>
      </c>
      <c r="G3" s="51" t="s">
        <v>568</v>
      </c>
      <c r="H3" s="37" t="s">
        <v>135</v>
      </c>
      <c r="I3" s="42" t="s">
        <v>340</v>
      </c>
      <c r="J3" s="56">
        <v>44280</v>
      </c>
      <c r="K3" s="38" t="s">
        <v>131</v>
      </c>
      <c r="L3" s="38" t="s">
        <v>615</v>
      </c>
      <c r="M3" s="51"/>
      <c r="N3" s="51">
        <v>51</v>
      </c>
      <c r="O3" s="38" t="s">
        <v>304</v>
      </c>
      <c r="P3" s="38" t="s">
        <v>136</v>
      </c>
      <c r="Q3" s="38" t="s">
        <v>136</v>
      </c>
      <c r="R3" s="51"/>
      <c r="S3" s="51"/>
      <c r="T3" s="51" t="s">
        <v>298</v>
      </c>
      <c r="U3" s="51" t="s">
        <v>632</v>
      </c>
      <c r="V3" s="84" t="s">
        <v>198</v>
      </c>
      <c r="W3" s="39" t="s">
        <v>309</v>
      </c>
      <c r="X3" s="51" t="s">
        <v>129</v>
      </c>
      <c r="Y3" s="51" t="s">
        <v>561</v>
      </c>
      <c r="Z3" s="86" t="s">
        <v>179</v>
      </c>
      <c r="AA3" s="38" t="s">
        <v>130</v>
      </c>
      <c r="AB3" s="38" t="s">
        <v>283</v>
      </c>
      <c r="AC3" s="51" t="s">
        <v>277</v>
      </c>
      <c r="AD3" s="38" t="s">
        <v>145</v>
      </c>
      <c r="AE3" s="51"/>
      <c r="AF3" s="51"/>
      <c r="AG3" s="63" t="s">
        <v>557</v>
      </c>
      <c r="AH3" s="38" t="s">
        <v>192</v>
      </c>
      <c r="AJ3" s="51" t="s">
        <v>556</v>
      </c>
      <c r="AK3" s="51" t="s">
        <v>276</v>
      </c>
    </row>
    <row r="4" spans="1:37" s="22" customFormat="1">
      <c r="A4" s="68">
        <v>3</v>
      </c>
      <c r="B4" s="51" t="s">
        <v>67</v>
      </c>
      <c r="C4" s="38" t="s">
        <v>57</v>
      </c>
      <c r="D4" s="38" t="s">
        <v>68</v>
      </c>
      <c r="E4" s="51" t="s">
        <v>559</v>
      </c>
      <c r="F4" s="51" t="s">
        <v>321</v>
      </c>
      <c r="G4" s="38" t="s">
        <v>558</v>
      </c>
      <c r="H4" s="38" t="s">
        <v>135</v>
      </c>
      <c r="I4" s="42" t="s">
        <v>341</v>
      </c>
      <c r="J4" s="46" t="s">
        <v>560</v>
      </c>
      <c r="K4" s="38" t="s">
        <v>562</v>
      </c>
      <c r="L4" s="38" t="s">
        <v>615</v>
      </c>
      <c r="M4" s="47"/>
      <c r="N4" s="51">
        <v>20</v>
      </c>
      <c r="O4" s="51" t="s">
        <v>565</v>
      </c>
      <c r="P4" s="37" t="s">
        <v>136</v>
      </c>
      <c r="Q4" s="38" t="s">
        <v>136</v>
      </c>
      <c r="R4" s="38" t="s">
        <v>192</v>
      </c>
      <c r="S4" s="38"/>
      <c r="T4" s="38"/>
      <c r="U4" s="38"/>
      <c r="V4" s="84" t="s">
        <v>198</v>
      </c>
      <c r="W4" s="84" t="s">
        <v>198</v>
      </c>
      <c r="X4" s="51" t="s">
        <v>135</v>
      </c>
      <c r="Y4" s="47" t="s">
        <v>564</v>
      </c>
      <c r="Z4" s="44" t="s">
        <v>566</v>
      </c>
      <c r="AA4" s="38" t="s">
        <v>130</v>
      </c>
      <c r="AB4" s="38" t="s">
        <v>282</v>
      </c>
      <c r="AC4" s="47" t="s">
        <v>230</v>
      </c>
      <c r="AD4" s="38" t="s">
        <v>145</v>
      </c>
      <c r="AE4" s="51" t="s">
        <v>563</v>
      </c>
      <c r="AF4" s="51" t="s">
        <v>293</v>
      </c>
      <c r="AG4" s="88" t="s">
        <v>231</v>
      </c>
      <c r="AH4" s="38" t="s">
        <v>192</v>
      </c>
      <c r="AJ4" s="38" t="s">
        <v>192</v>
      </c>
      <c r="AK4" s="38" t="s">
        <v>186</v>
      </c>
    </row>
    <row r="5" spans="1:37" s="22" customFormat="1">
      <c r="A5" s="69">
        <v>4</v>
      </c>
      <c r="B5" s="38" t="s">
        <v>76</v>
      </c>
      <c r="C5" s="38" t="s">
        <v>57</v>
      </c>
      <c r="D5" s="38" t="s">
        <v>68</v>
      </c>
      <c r="E5" s="51" t="s">
        <v>569</v>
      </c>
      <c r="F5" s="38" t="s">
        <v>343</v>
      </c>
      <c r="G5" s="51" t="s">
        <v>573</v>
      </c>
      <c r="H5" s="38" t="s">
        <v>129</v>
      </c>
      <c r="I5" s="42" t="s">
        <v>341</v>
      </c>
      <c r="J5" s="45" t="s">
        <v>570</v>
      </c>
      <c r="K5" s="38" t="s">
        <v>131</v>
      </c>
      <c r="L5" s="38"/>
      <c r="M5" s="51" t="s">
        <v>574</v>
      </c>
      <c r="N5" s="51">
        <v>88</v>
      </c>
      <c r="O5" s="38" t="s">
        <v>303</v>
      </c>
      <c r="P5" s="38"/>
      <c r="Q5" s="38"/>
      <c r="R5" s="38" t="s">
        <v>192</v>
      </c>
      <c r="S5" s="38"/>
      <c r="T5" s="51" t="s">
        <v>299</v>
      </c>
      <c r="U5" s="38" t="s">
        <v>552</v>
      </c>
      <c r="V5" s="84" t="s">
        <v>572</v>
      </c>
      <c r="W5" s="38" t="s">
        <v>150</v>
      </c>
      <c r="X5" s="85" t="s">
        <v>129</v>
      </c>
      <c r="Y5" s="38"/>
      <c r="Z5" s="44" t="s">
        <v>575</v>
      </c>
      <c r="AA5" s="38" t="s">
        <v>139</v>
      </c>
      <c r="AB5" s="38" t="s">
        <v>150</v>
      </c>
      <c r="AC5" s="38" t="s">
        <v>232</v>
      </c>
      <c r="AD5" s="38" t="s">
        <v>145</v>
      </c>
      <c r="AE5" s="51" t="s">
        <v>233</v>
      </c>
      <c r="AF5" s="51" t="s">
        <v>291</v>
      </c>
      <c r="AG5" s="63" t="s">
        <v>187</v>
      </c>
      <c r="AH5" s="38" t="s">
        <v>192</v>
      </c>
      <c r="AJ5" s="51" t="s">
        <v>344</v>
      </c>
      <c r="AK5" s="38" t="s">
        <v>219</v>
      </c>
    </row>
    <row r="6" spans="1:37" s="23" customFormat="1">
      <c r="A6" s="68">
        <v>5</v>
      </c>
      <c r="B6" s="37" t="s">
        <v>82</v>
      </c>
      <c r="C6" s="38" t="s">
        <v>7</v>
      </c>
      <c r="D6" s="38" t="s">
        <v>68</v>
      </c>
      <c r="E6" s="51" t="s">
        <v>248</v>
      </c>
      <c r="F6" s="51" t="s">
        <v>346</v>
      </c>
      <c r="G6" s="37" t="s">
        <v>580</v>
      </c>
      <c r="H6" s="51" t="s">
        <v>129</v>
      </c>
      <c r="I6" s="42" t="s">
        <v>341</v>
      </c>
      <c r="J6" s="45" t="s">
        <v>247</v>
      </c>
      <c r="K6" s="38" t="s">
        <v>189</v>
      </c>
      <c r="L6" s="38" t="s">
        <v>614</v>
      </c>
      <c r="M6" s="39"/>
      <c r="N6" s="51"/>
      <c r="O6" s="38" t="s">
        <v>303</v>
      </c>
      <c r="P6" s="38" t="s">
        <v>136</v>
      </c>
      <c r="Q6" s="38" t="s">
        <v>136</v>
      </c>
      <c r="R6" s="51" t="s">
        <v>249</v>
      </c>
      <c r="S6" s="100">
        <v>0.9</v>
      </c>
      <c r="T6" s="51" t="s">
        <v>301</v>
      </c>
      <c r="U6" s="37" t="s">
        <v>617</v>
      </c>
      <c r="V6" s="61" t="s">
        <v>578</v>
      </c>
      <c r="W6" s="39" t="s">
        <v>309</v>
      </c>
      <c r="X6" s="37" t="s">
        <v>129</v>
      </c>
      <c r="Y6" s="37" t="s">
        <v>676</v>
      </c>
      <c r="Z6" s="101" t="s">
        <v>579</v>
      </c>
      <c r="AA6" s="37" t="s">
        <v>130</v>
      </c>
      <c r="AB6" s="38" t="s">
        <v>150</v>
      </c>
      <c r="AC6" s="37" t="s">
        <v>251</v>
      </c>
      <c r="AD6" s="38" t="s">
        <v>145</v>
      </c>
      <c r="AE6" s="37"/>
      <c r="AF6" s="37"/>
      <c r="AG6" s="64" t="s">
        <v>345</v>
      </c>
      <c r="AH6" s="38" t="s">
        <v>192</v>
      </c>
      <c r="AJ6" s="67" t="s">
        <v>581</v>
      </c>
      <c r="AK6" s="37" t="s">
        <v>250</v>
      </c>
    </row>
    <row r="7" spans="1:37" s="83" customFormat="1">
      <c r="A7" s="69">
        <v>6</v>
      </c>
      <c r="B7" s="37" t="s">
        <v>85</v>
      </c>
      <c r="C7" s="38" t="s">
        <v>57</v>
      </c>
      <c r="D7" s="38" t="s">
        <v>318</v>
      </c>
      <c r="E7" s="51" t="s">
        <v>582</v>
      </c>
      <c r="F7" s="51" t="s">
        <v>346</v>
      </c>
      <c r="G7" s="51" t="s">
        <v>583</v>
      </c>
      <c r="H7" s="38" t="s">
        <v>338</v>
      </c>
      <c r="I7" s="42" t="s">
        <v>340</v>
      </c>
      <c r="J7" s="52">
        <v>44120</v>
      </c>
      <c r="K7" s="102">
        <v>45351</v>
      </c>
      <c r="L7" s="38" t="s">
        <v>615</v>
      </c>
      <c r="M7" s="51" t="s">
        <v>254</v>
      </c>
      <c r="N7" s="51">
        <v>327</v>
      </c>
      <c r="O7" s="38" t="s">
        <v>303</v>
      </c>
      <c r="P7" s="38" t="s">
        <v>136</v>
      </c>
      <c r="Q7" s="38" t="s">
        <v>192</v>
      </c>
      <c r="R7" s="39" t="s">
        <v>192</v>
      </c>
      <c r="S7" s="78">
        <v>0.8</v>
      </c>
      <c r="T7" s="51" t="s">
        <v>300</v>
      </c>
      <c r="U7" s="38" t="s">
        <v>663</v>
      </c>
      <c r="V7" s="84" t="s">
        <v>252</v>
      </c>
      <c r="W7" s="38" t="s">
        <v>150</v>
      </c>
      <c r="X7" s="85" t="s">
        <v>135</v>
      </c>
      <c r="Y7" s="38" t="s">
        <v>677</v>
      </c>
      <c r="Z7" s="54" t="s">
        <v>618</v>
      </c>
      <c r="AA7" s="38" t="s">
        <v>130</v>
      </c>
      <c r="AB7" s="38" t="s">
        <v>282</v>
      </c>
      <c r="AC7" s="38" t="s">
        <v>253</v>
      </c>
      <c r="AD7" s="38"/>
      <c r="AE7" s="51"/>
      <c r="AF7" s="51"/>
      <c r="AG7" s="63" t="s">
        <v>187</v>
      </c>
      <c r="AH7" s="38" t="s">
        <v>192</v>
      </c>
      <c r="AJ7" s="38" t="s">
        <v>192</v>
      </c>
      <c r="AK7" s="38" t="s">
        <v>584</v>
      </c>
    </row>
    <row r="8" spans="1:37" s="83" customFormat="1">
      <c r="A8" s="68">
        <v>7</v>
      </c>
      <c r="B8" s="81" t="s">
        <v>86</v>
      </c>
      <c r="C8" s="38" t="s">
        <v>57</v>
      </c>
      <c r="D8" s="38" t="s">
        <v>68</v>
      </c>
      <c r="E8" s="39" t="s">
        <v>588</v>
      </c>
      <c r="F8" s="51" t="s">
        <v>347</v>
      </c>
      <c r="G8" s="39" t="s">
        <v>587</v>
      </c>
      <c r="H8" s="39" t="s">
        <v>593</v>
      </c>
      <c r="I8" s="42" t="s">
        <v>340</v>
      </c>
      <c r="J8" s="55" t="s">
        <v>256</v>
      </c>
      <c r="K8" s="37" t="s">
        <v>131</v>
      </c>
      <c r="L8" s="37"/>
      <c r="M8" s="39" t="s">
        <v>327</v>
      </c>
      <c r="N8" s="51"/>
      <c r="O8" s="38" t="s">
        <v>305</v>
      </c>
      <c r="P8" s="37"/>
      <c r="Q8" s="37"/>
      <c r="R8" s="39" t="s">
        <v>192</v>
      </c>
      <c r="S8" s="39"/>
      <c r="T8" s="38"/>
      <c r="U8" s="43" t="s">
        <v>550</v>
      </c>
      <c r="V8" s="60" t="s">
        <v>237</v>
      </c>
      <c r="W8" s="38" t="s">
        <v>150</v>
      </c>
      <c r="X8" s="39" t="s">
        <v>129</v>
      </c>
      <c r="Y8" s="39" t="s">
        <v>678</v>
      </c>
      <c r="Z8" s="82" t="s">
        <v>589</v>
      </c>
      <c r="AA8" s="37" t="s">
        <v>590</v>
      </c>
      <c r="AB8" s="38" t="s">
        <v>282</v>
      </c>
      <c r="AC8" s="39" t="s">
        <v>255</v>
      </c>
      <c r="AD8" s="37"/>
      <c r="AE8" s="39"/>
      <c r="AF8" s="39"/>
      <c r="AG8" s="63" t="s">
        <v>328</v>
      </c>
      <c r="AH8" s="38"/>
      <c r="AI8" s="103"/>
      <c r="AJ8" s="38" t="s">
        <v>192</v>
      </c>
      <c r="AK8" s="43" t="s">
        <v>257</v>
      </c>
    </row>
    <row r="9" spans="1:37" s="22" customFormat="1" ht="38.25">
      <c r="A9" s="69">
        <v>8</v>
      </c>
      <c r="B9" s="46" t="s">
        <v>88</v>
      </c>
      <c r="C9" s="38" t="s">
        <v>70</v>
      </c>
      <c r="D9" s="38" t="s">
        <v>318</v>
      </c>
      <c r="E9" s="51" t="s">
        <v>591</v>
      </c>
      <c r="F9" s="51" t="s">
        <v>321</v>
      </c>
      <c r="G9" s="38" t="s">
        <v>592</v>
      </c>
      <c r="H9" s="38" t="s">
        <v>129</v>
      </c>
      <c r="I9" s="42" t="s">
        <v>340</v>
      </c>
      <c r="J9" s="22" t="s">
        <v>215</v>
      </c>
      <c r="K9" s="38">
        <v>2022</v>
      </c>
      <c r="L9" s="38" t="s">
        <v>615</v>
      </c>
      <c r="M9" s="51" t="s">
        <v>216</v>
      </c>
      <c r="N9" s="51">
        <v>89.3</v>
      </c>
      <c r="O9" s="51" t="s">
        <v>686</v>
      </c>
      <c r="P9" s="38" t="s">
        <v>135</v>
      </c>
      <c r="Q9" s="38"/>
      <c r="R9" s="38" t="s">
        <v>218</v>
      </c>
      <c r="S9" s="38"/>
      <c r="T9" s="51" t="s">
        <v>300</v>
      </c>
      <c r="U9" s="51" t="s">
        <v>594</v>
      </c>
      <c r="V9" s="62" t="s">
        <v>198</v>
      </c>
      <c r="W9" s="38" t="s">
        <v>150</v>
      </c>
      <c r="X9" s="38" t="s">
        <v>129</v>
      </c>
      <c r="Y9" s="38" t="s">
        <v>679</v>
      </c>
      <c r="Z9" s="104" t="s">
        <v>595</v>
      </c>
      <c r="AA9" s="38" t="s">
        <v>130</v>
      </c>
      <c r="AB9" s="38" t="s">
        <v>150</v>
      </c>
      <c r="AC9" s="38" t="s">
        <v>217</v>
      </c>
      <c r="AD9" s="38" t="s">
        <v>288</v>
      </c>
      <c r="AE9" s="38"/>
      <c r="AF9" s="38"/>
      <c r="AG9" s="63" t="s">
        <v>185</v>
      </c>
      <c r="AH9" s="38" t="s">
        <v>136</v>
      </c>
      <c r="AJ9" s="38"/>
      <c r="AK9" s="38"/>
    </row>
    <row r="10" spans="1:37" s="22" customFormat="1">
      <c r="A10" s="68">
        <v>9</v>
      </c>
      <c r="B10" s="38" t="s">
        <v>89</v>
      </c>
      <c r="C10" s="38" t="s">
        <v>7</v>
      </c>
      <c r="D10" s="38" t="s">
        <v>318</v>
      </c>
      <c r="E10" s="51" t="s">
        <v>664</v>
      </c>
      <c r="F10" s="51" t="s">
        <v>321</v>
      </c>
      <c r="G10" s="51" t="s">
        <v>331</v>
      </c>
      <c r="H10" s="38" t="s">
        <v>129</v>
      </c>
      <c r="I10" s="42" t="s">
        <v>341</v>
      </c>
      <c r="J10" s="45" t="s">
        <v>209</v>
      </c>
      <c r="K10" s="38" t="s">
        <v>131</v>
      </c>
      <c r="L10" s="38" t="s">
        <v>614</v>
      </c>
      <c r="M10" s="79"/>
      <c r="N10" s="51">
        <v>28.6</v>
      </c>
      <c r="O10" s="38" t="s">
        <v>303</v>
      </c>
      <c r="P10" s="38" t="s">
        <v>136</v>
      </c>
      <c r="Q10" s="38" t="s">
        <v>136</v>
      </c>
      <c r="R10" s="38" t="s">
        <v>136</v>
      </c>
      <c r="S10" s="100">
        <v>0.75</v>
      </c>
      <c r="T10" s="51" t="s">
        <v>300</v>
      </c>
      <c r="U10" s="38" t="s">
        <v>663</v>
      </c>
      <c r="V10" s="84" t="s">
        <v>146</v>
      </c>
      <c r="W10" s="39" t="s">
        <v>309</v>
      </c>
      <c r="X10" s="38" t="s">
        <v>129</v>
      </c>
      <c r="Y10" s="38" t="s">
        <v>586</v>
      </c>
      <c r="Z10" s="54" t="s">
        <v>585</v>
      </c>
      <c r="AA10" s="38" t="s">
        <v>130</v>
      </c>
      <c r="AB10" s="38" t="s">
        <v>150</v>
      </c>
      <c r="AC10" s="38" t="s">
        <v>208</v>
      </c>
      <c r="AD10" s="38"/>
      <c r="AE10" s="38"/>
      <c r="AF10" s="38"/>
      <c r="AG10" s="63" t="s">
        <v>187</v>
      </c>
      <c r="AH10" s="51" t="s">
        <v>210</v>
      </c>
      <c r="AJ10" s="38" t="s">
        <v>192</v>
      </c>
      <c r="AK10" s="38" t="s">
        <v>184</v>
      </c>
    </row>
    <row r="11" spans="1:37" s="22" customFormat="1">
      <c r="A11" s="69">
        <v>10</v>
      </c>
      <c r="B11" s="38" t="s">
        <v>93</v>
      </c>
      <c r="C11" s="38" t="s">
        <v>70</v>
      </c>
      <c r="D11" s="38" t="s">
        <v>68</v>
      </c>
      <c r="E11" s="38" t="s">
        <v>152</v>
      </c>
      <c r="F11" s="51" t="s">
        <v>346</v>
      </c>
      <c r="G11" s="38" t="s">
        <v>332</v>
      </c>
      <c r="H11" s="38" t="s">
        <v>193</v>
      </c>
      <c r="I11" s="42" t="s">
        <v>340</v>
      </c>
      <c r="J11" s="38">
        <v>2020</v>
      </c>
      <c r="K11" s="38">
        <v>2025</v>
      </c>
      <c r="L11" s="38" t="s">
        <v>615</v>
      </c>
      <c r="M11" s="51" t="s">
        <v>181</v>
      </c>
      <c r="N11" s="51">
        <v>86</v>
      </c>
      <c r="O11" s="38" t="s">
        <v>306</v>
      </c>
      <c r="P11" s="51" t="s">
        <v>135</v>
      </c>
      <c r="Q11" s="38" t="s">
        <v>195</v>
      </c>
      <c r="R11" s="38" t="s">
        <v>156</v>
      </c>
      <c r="S11" s="38"/>
      <c r="T11" s="51" t="s">
        <v>298</v>
      </c>
      <c r="U11" s="38" t="s">
        <v>620</v>
      </c>
      <c r="V11" s="62" t="s">
        <v>198</v>
      </c>
      <c r="W11" s="38" t="s">
        <v>150</v>
      </c>
      <c r="X11" s="47" t="s">
        <v>135</v>
      </c>
      <c r="Y11" s="38" t="s">
        <v>687</v>
      </c>
      <c r="Z11" s="44" t="s">
        <v>182</v>
      </c>
      <c r="AA11" s="38" t="s">
        <v>130</v>
      </c>
      <c r="AB11" s="38" t="s">
        <v>282</v>
      </c>
      <c r="AC11" s="38" t="s">
        <v>155</v>
      </c>
      <c r="AD11" s="38" t="s">
        <v>290</v>
      </c>
      <c r="AE11" s="51" t="s">
        <v>194</v>
      </c>
      <c r="AF11" s="51" t="s">
        <v>292</v>
      </c>
      <c r="AG11" s="63" t="s">
        <v>153</v>
      </c>
      <c r="AH11" s="38" t="s">
        <v>157</v>
      </c>
      <c r="AJ11" s="51" t="s">
        <v>183</v>
      </c>
      <c r="AK11" s="38" t="s">
        <v>154</v>
      </c>
    </row>
    <row r="12" spans="1:37" s="22" customFormat="1">
      <c r="A12" s="68">
        <v>11</v>
      </c>
      <c r="B12" s="38" t="s">
        <v>94</v>
      </c>
      <c r="C12" s="38" t="s">
        <v>57</v>
      </c>
      <c r="D12" s="38" t="s">
        <v>68</v>
      </c>
      <c r="E12" s="51" t="s">
        <v>621</v>
      </c>
      <c r="F12" s="51" t="s">
        <v>321</v>
      </c>
      <c r="G12" s="38" t="s">
        <v>605</v>
      </c>
      <c r="H12" s="38" t="s">
        <v>129</v>
      </c>
      <c r="I12" s="42" t="s">
        <v>341</v>
      </c>
      <c r="J12" s="56">
        <v>43935</v>
      </c>
      <c r="K12" s="38" t="s">
        <v>131</v>
      </c>
      <c r="L12" s="38"/>
      <c r="M12" s="51" t="s">
        <v>211</v>
      </c>
      <c r="N12" s="51">
        <v>35</v>
      </c>
      <c r="O12" s="38" t="s">
        <v>303</v>
      </c>
      <c r="P12" s="38" t="s">
        <v>136</v>
      </c>
      <c r="Q12" s="38" t="s">
        <v>136</v>
      </c>
      <c r="R12" s="38" t="s">
        <v>665</v>
      </c>
      <c r="S12" s="38" t="s">
        <v>603</v>
      </c>
      <c r="T12" s="38"/>
      <c r="U12" s="38" t="s">
        <v>666</v>
      </c>
      <c r="V12" s="84" t="s">
        <v>601</v>
      </c>
      <c r="W12" s="38" t="s">
        <v>150</v>
      </c>
      <c r="X12" s="38" t="s">
        <v>129</v>
      </c>
      <c r="Y12" s="38" t="s">
        <v>602</v>
      </c>
      <c r="Z12" s="54" t="s">
        <v>604</v>
      </c>
      <c r="AA12" s="38" t="s">
        <v>130</v>
      </c>
      <c r="AB12" s="38" t="s">
        <v>150</v>
      </c>
      <c r="AC12" s="38" t="s">
        <v>212</v>
      </c>
      <c r="AD12" s="38" t="s">
        <v>145</v>
      </c>
      <c r="AE12" s="38"/>
      <c r="AF12" s="38"/>
      <c r="AG12" s="63" t="s">
        <v>199</v>
      </c>
      <c r="AH12" s="38" t="s">
        <v>136</v>
      </c>
      <c r="AJ12" s="38"/>
      <c r="AK12" s="38" t="s">
        <v>630</v>
      </c>
    </row>
    <row r="13" spans="1:37" s="22" customFormat="1">
      <c r="A13" s="69">
        <v>12</v>
      </c>
      <c r="B13" s="38" t="s">
        <v>99</v>
      </c>
      <c r="C13" s="38" t="s">
        <v>7</v>
      </c>
      <c r="D13" s="38" t="s">
        <v>66</v>
      </c>
      <c r="E13" s="51" t="s">
        <v>600</v>
      </c>
      <c r="F13" s="51" t="s">
        <v>321</v>
      </c>
      <c r="G13" s="51" t="s">
        <v>596</v>
      </c>
      <c r="H13" s="38" t="s">
        <v>129</v>
      </c>
      <c r="I13" s="42" t="s">
        <v>340</v>
      </c>
      <c r="J13" s="57">
        <v>44158</v>
      </c>
      <c r="K13" s="38" t="s">
        <v>131</v>
      </c>
      <c r="L13" s="38"/>
      <c r="M13" s="51" t="s">
        <v>629</v>
      </c>
      <c r="N13" s="51">
        <v>44.6</v>
      </c>
      <c r="O13" s="38" t="s">
        <v>303</v>
      </c>
      <c r="P13" s="38" t="s">
        <v>136</v>
      </c>
      <c r="Q13" s="38" t="s">
        <v>136</v>
      </c>
      <c r="R13" s="38"/>
      <c r="S13" s="38"/>
      <c r="T13" s="51" t="s">
        <v>301</v>
      </c>
      <c r="U13" s="38" t="s">
        <v>663</v>
      </c>
      <c r="V13" s="62" t="s">
        <v>599</v>
      </c>
      <c r="W13" s="51" t="s">
        <v>148</v>
      </c>
      <c r="X13" s="38" t="s">
        <v>135</v>
      </c>
      <c r="Y13" s="20" t="s">
        <v>667</v>
      </c>
      <c r="Z13" s="105" t="s">
        <v>598</v>
      </c>
      <c r="AA13" s="38" t="s">
        <v>130</v>
      </c>
      <c r="AB13" s="38" t="s">
        <v>150</v>
      </c>
      <c r="AC13" s="38" t="s">
        <v>220</v>
      </c>
      <c r="AD13" s="38" t="s">
        <v>145</v>
      </c>
      <c r="AE13" s="38"/>
      <c r="AF13" s="38"/>
      <c r="AG13" s="63" t="s">
        <v>597</v>
      </c>
      <c r="AH13" s="51"/>
      <c r="AJ13" s="38"/>
      <c r="AK13" s="38" t="s">
        <v>628</v>
      </c>
    </row>
    <row r="14" spans="1:37" s="23" customFormat="1">
      <c r="A14" s="68">
        <v>13</v>
      </c>
      <c r="B14" s="38" t="s">
        <v>104</v>
      </c>
      <c r="C14" s="38" t="s">
        <v>70</v>
      </c>
      <c r="D14" s="38" t="s">
        <v>68</v>
      </c>
      <c r="E14" s="51" t="s">
        <v>246</v>
      </c>
      <c r="F14" s="51" t="s">
        <v>346</v>
      </c>
      <c r="G14" s="99" t="s">
        <v>245</v>
      </c>
      <c r="H14" s="51" t="s">
        <v>135</v>
      </c>
      <c r="I14" s="42" t="s">
        <v>341</v>
      </c>
      <c r="J14" s="45" t="s">
        <v>320</v>
      </c>
      <c r="K14" s="37" t="s">
        <v>189</v>
      </c>
      <c r="L14" s="37"/>
      <c r="M14" s="39"/>
      <c r="N14" s="51">
        <v>150</v>
      </c>
      <c r="O14" s="38" t="s">
        <v>303</v>
      </c>
      <c r="P14" s="37" t="s">
        <v>136</v>
      </c>
      <c r="Q14" s="37" t="s">
        <v>136</v>
      </c>
      <c r="R14" s="37" t="s">
        <v>136</v>
      </c>
      <c r="S14" s="37"/>
      <c r="T14" s="37"/>
      <c r="U14" s="38" t="s">
        <v>668</v>
      </c>
      <c r="V14" s="62" t="s">
        <v>198</v>
      </c>
      <c r="W14" s="38" t="s">
        <v>150</v>
      </c>
      <c r="X14" s="37" t="s">
        <v>129</v>
      </c>
      <c r="Y14" s="37" t="s">
        <v>675</v>
      </c>
      <c r="Z14" s="101" t="s">
        <v>611</v>
      </c>
      <c r="AA14" s="37" t="s">
        <v>130</v>
      </c>
      <c r="AB14" s="38" t="s">
        <v>282</v>
      </c>
      <c r="AC14" s="37" t="s">
        <v>244</v>
      </c>
      <c r="AD14" s="67" t="s">
        <v>189</v>
      </c>
      <c r="AE14" s="37"/>
      <c r="AF14" s="37"/>
      <c r="AG14" s="65" t="s">
        <v>188</v>
      </c>
      <c r="AH14" s="37" t="s">
        <v>192</v>
      </c>
      <c r="AJ14" s="37" t="s">
        <v>192</v>
      </c>
      <c r="AK14" s="39" t="s">
        <v>190</v>
      </c>
    </row>
    <row r="15" spans="1:37" s="87" customFormat="1">
      <c r="A15" s="69">
        <v>14</v>
      </c>
      <c r="B15" s="38" t="s">
        <v>106</v>
      </c>
      <c r="C15" s="38" t="s">
        <v>57</v>
      </c>
      <c r="D15" s="38" t="s">
        <v>318</v>
      </c>
      <c r="E15" s="51" t="s">
        <v>339</v>
      </c>
      <c r="F15" s="51" t="s">
        <v>321</v>
      </c>
      <c r="G15" s="38" t="s">
        <v>333</v>
      </c>
      <c r="H15" s="38" t="s">
        <v>129</v>
      </c>
      <c r="I15" s="42" t="s">
        <v>340</v>
      </c>
      <c r="J15" s="53" t="s">
        <v>270</v>
      </c>
      <c r="K15" s="38"/>
      <c r="L15" s="38" t="s">
        <v>615</v>
      </c>
      <c r="M15" s="51" t="s">
        <v>271</v>
      </c>
      <c r="N15" s="51">
        <v>349.8</v>
      </c>
      <c r="O15" s="38" t="s">
        <v>303</v>
      </c>
      <c r="P15" s="38" t="s">
        <v>136</v>
      </c>
      <c r="Q15" s="38" t="s">
        <v>136</v>
      </c>
      <c r="R15" s="80">
        <v>0.5</v>
      </c>
      <c r="S15" s="80">
        <v>0.5</v>
      </c>
      <c r="T15" s="51" t="s">
        <v>300</v>
      </c>
      <c r="U15" s="38" t="s">
        <v>666</v>
      </c>
      <c r="V15" s="62" t="s">
        <v>198</v>
      </c>
      <c r="W15" s="51" t="s">
        <v>148</v>
      </c>
      <c r="X15" s="38" t="s">
        <v>129</v>
      </c>
      <c r="Y15" s="38" t="s">
        <v>683</v>
      </c>
      <c r="Z15" s="54" t="s">
        <v>647</v>
      </c>
      <c r="AA15" s="38" t="s">
        <v>130</v>
      </c>
      <c r="AB15" s="38" t="s">
        <v>150</v>
      </c>
      <c r="AC15" s="38" t="s">
        <v>669</v>
      </c>
      <c r="AD15" s="38" t="s">
        <v>145</v>
      </c>
      <c r="AE15" s="51" t="s">
        <v>274</v>
      </c>
      <c r="AF15" s="51" t="s">
        <v>296</v>
      </c>
      <c r="AG15" s="63" t="s">
        <v>608</v>
      </c>
      <c r="AH15" s="51" t="s">
        <v>272</v>
      </c>
      <c r="AJ15" s="51" t="s">
        <v>273</v>
      </c>
      <c r="AK15" s="38" t="s">
        <v>219</v>
      </c>
    </row>
    <row r="16" spans="1:37" s="87" customFormat="1" ht="25.5">
      <c r="A16" s="68">
        <v>15</v>
      </c>
      <c r="B16" s="99" t="s">
        <v>108</v>
      </c>
      <c r="C16" s="38" t="s">
        <v>57</v>
      </c>
      <c r="D16" s="38" t="s">
        <v>68</v>
      </c>
      <c r="E16" s="51" t="s">
        <v>610</v>
      </c>
      <c r="F16" s="51" t="s">
        <v>321</v>
      </c>
      <c r="G16" s="51" t="s">
        <v>146</v>
      </c>
      <c r="H16" s="38" t="s">
        <v>135</v>
      </c>
      <c r="I16" s="42" t="s">
        <v>340</v>
      </c>
      <c r="J16" s="57" t="s">
        <v>239</v>
      </c>
      <c r="K16" s="38" t="s">
        <v>131</v>
      </c>
      <c r="L16" s="38" t="s">
        <v>615</v>
      </c>
      <c r="M16" s="20" t="s">
        <v>627</v>
      </c>
      <c r="N16" s="51">
        <v>70.099999999999994</v>
      </c>
      <c r="O16" s="51" t="s">
        <v>609</v>
      </c>
      <c r="P16" s="38" t="s">
        <v>136</v>
      </c>
      <c r="Q16" s="38" t="s">
        <v>136</v>
      </c>
      <c r="R16" s="38" t="s">
        <v>192</v>
      </c>
      <c r="S16" s="38"/>
      <c r="T16" s="38"/>
      <c r="U16" s="38"/>
      <c r="V16" s="62" t="s">
        <v>198</v>
      </c>
      <c r="W16" s="38" t="s">
        <v>150</v>
      </c>
      <c r="X16" s="38" t="s">
        <v>129</v>
      </c>
      <c r="Y16" s="94" t="s">
        <v>684</v>
      </c>
      <c r="Z16" s="58" t="s">
        <v>182</v>
      </c>
      <c r="AA16" s="38" t="s">
        <v>130</v>
      </c>
      <c r="AB16" s="38" t="s">
        <v>150</v>
      </c>
      <c r="AC16" s="38" t="s">
        <v>238</v>
      </c>
      <c r="AD16" s="38" t="s">
        <v>145</v>
      </c>
      <c r="AE16" s="38"/>
      <c r="AF16" s="38"/>
      <c r="AG16" s="88" t="s">
        <v>609</v>
      </c>
      <c r="AH16" s="38" t="s">
        <v>192</v>
      </c>
      <c r="AJ16" s="38" t="s">
        <v>192</v>
      </c>
      <c r="AK16" s="38" t="s">
        <v>214</v>
      </c>
    </row>
    <row r="17" spans="1:37" s="22" customFormat="1">
      <c r="A17" s="69">
        <v>16</v>
      </c>
      <c r="B17" s="38" t="s">
        <v>110</v>
      </c>
      <c r="C17" s="38" t="s">
        <v>7</v>
      </c>
      <c r="D17" s="38" t="s">
        <v>66</v>
      </c>
      <c r="E17" s="51" t="s">
        <v>202</v>
      </c>
      <c r="F17" s="51" t="s">
        <v>321</v>
      </c>
      <c r="G17" s="38" t="s">
        <v>670</v>
      </c>
      <c r="H17" s="38" t="s">
        <v>129</v>
      </c>
      <c r="I17" s="42" t="s">
        <v>340</v>
      </c>
      <c r="J17" s="56">
        <v>44038</v>
      </c>
      <c r="K17" s="38" t="s">
        <v>131</v>
      </c>
      <c r="L17" s="38" t="s">
        <v>615</v>
      </c>
      <c r="M17" s="51" t="s">
        <v>203</v>
      </c>
      <c r="N17" s="93">
        <v>6200</v>
      </c>
      <c r="O17" s="38" t="s">
        <v>303</v>
      </c>
      <c r="P17" s="38" t="s">
        <v>136</v>
      </c>
      <c r="Q17" s="22" t="s">
        <v>623</v>
      </c>
      <c r="R17" s="38" t="s">
        <v>136</v>
      </c>
      <c r="S17" s="38"/>
      <c r="T17" s="51" t="s">
        <v>302</v>
      </c>
      <c r="U17" s="38" t="s">
        <v>204</v>
      </c>
      <c r="V17" s="84" t="s">
        <v>207</v>
      </c>
      <c r="W17" s="39" t="s">
        <v>309</v>
      </c>
      <c r="X17" s="38" t="s">
        <v>129</v>
      </c>
      <c r="Y17" s="38" t="s">
        <v>682</v>
      </c>
      <c r="Z17" s="44" t="s">
        <v>622</v>
      </c>
      <c r="AA17" s="38" t="s">
        <v>138</v>
      </c>
      <c r="AB17" s="38" t="s">
        <v>150</v>
      </c>
      <c r="AC17" s="38" t="s">
        <v>671</v>
      </c>
      <c r="AD17" s="38" t="s">
        <v>145</v>
      </c>
      <c r="AE17" s="51" t="s">
        <v>205</v>
      </c>
      <c r="AF17" s="51" t="s">
        <v>295</v>
      </c>
      <c r="AG17" s="63" t="s">
        <v>187</v>
      </c>
      <c r="AH17" s="51" t="s">
        <v>206</v>
      </c>
      <c r="AJ17" s="51" t="s">
        <v>674</v>
      </c>
      <c r="AK17" s="38" t="s">
        <v>186</v>
      </c>
    </row>
    <row r="18" spans="1:37" s="24" customFormat="1">
      <c r="A18" s="68">
        <v>17</v>
      </c>
      <c r="B18" s="38" t="s">
        <v>113</v>
      </c>
      <c r="C18" s="38" t="s">
        <v>70</v>
      </c>
      <c r="D18" s="38" t="s">
        <v>318</v>
      </c>
      <c r="E18" s="38" t="s">
        <v>226</v>
      </c>
      <c r="F18" s="51" t="s">
        <v>346</v>
      </c>
      <c r="G18" s="51" t="s">
        <v>607</v>
      </c>
      <c r="H18" s="38" t="s">
        <v>135</v>
      </c>
      <c r="I18" s="42" t="s">
        <v>341</v>
      </c>
      <c r="J18" s="45" t="s">
        <v>225</v>
      </c>
      <c r="K18" s="38" t="s">
        <v>131</v>
      </c>
      <c r="L18" s="38"/>
      <c r="M18" s="38"/>
      <c r="N18" s="51">
        <v>25</v>
      </c>
      <c r="O18" s="38" t="s">
        <v>304</v>
      </c>
      <c r="P18" s="38"/>
      <c r="Q18" s="38"/>
      <c r="R18" s="38" t="s">
        <v>136</v>
      </c>
      <c r="S18" s="38" t="s">
        <v>624</v>
      </c>
      <c r="T18" s="51" t="s">
        <v>302</v>
      </c>
      <c r="U18" s="51" t="s">
        <v>222</v>
      </c>
      <c r="V18" s="62" t="s">
        <v>221</v>
      </c>
      <c r="W18" s="38" t="s">
        <v>150</v>
      </c>
      <c r="X18" s="38" t="s">
        <v>129</v>
      </c>
      <c r="Y18" s="38" t="s">
        <v>672</v>
      </c>
      <c r="Z18" s="54" t="s">
        <v>606</v>
      </c>
      <c r="AA18" s="38" t="s">
        <v>130</v>
      </c>
      <c r="AB18" s="38" t="s">
        <v>282</v>
      </c>
      <c r="AC18" s="38" t="s">
        <v>223</v>
      </c>
      <c r="AD18" s="38" t="s">
        <v>145</v>
      </c>
      <c r="AE18" s="38"/>
      <c r="AF18" s="38"/>
      <c r="AG18" s="63" t="s">
        <v>673</v>
      </c>
      <c r="AH18" s="38" t="s">
        <v>136</v>
      </c>
      <c r="AJ18" s="51" t="s">
        <v>224</v>
      </c>
      <c r="AK18" s="38" t="s">
        <v>13</v>
      </c>
    </row>
    <row r="19" spans="1:37" s="87" customFormat="1">
      <c r="A19" s="69">
        <v>18</v>
      </c>
      <c r="B19" s="51" t="s">
        <v>119</v>
      </c>
      <c r="C19" s="38" t="s">
        <v>7</v>
      </c>
      <c r="D19" s="38" t="s">
        <v>318</v>
      </c>
      <c r="E19" s="51" t="s">
        <v>279</v>
      </c>
      <c r="F19" s="51" t="s">
        <v>347</v>
      </c>
      <c r="G19" s="51" t="s">
        <v>335</v>
      </c>
      <c r="H19" s="51" t="s">
        <v>129</v>
      </c>
      <c r="I19" s="42" t="s">
        <v>340</v>
      </c>
      <c r="J19" s="56">
        <v>43952</v>
      </c>
      <c r="K19" s="51"/>
      <c r="L19" s="38" t="s">
        <v>615</v>
      </c>
      <c r="M19" s="51" t="s">
        <v>612</v>
      </c>
      <c r="N19" s="51">
        <v>8.3000000000000007</v>
      </c>
      <c r="O19" s="38" t="s">
        <v>303</v>
      </c>
      <c r="P19" s="38" t="s">
        <v>136</v>
      </c>
      <c r="Q19" s="38" t="s">
        <v>136</v>
      </c>
      <c r="R19" s="38" t="s">
        <v>192</v>
      </c>
      <c r="S19" s="38"/>
      <c r="T19" s="51"/>
      <c r="U19" s="38" t="s">
        <v>213</v>
      </c>
      <c r="V19" s="62" t="s">
        <v>275</v>
      </c>
      <c r="W19" s="38" t="s">
        <v>150</v>
      </c>
      <c r="X19" s="85" t="s">
        <v>459</v>
      </c>
      <c r="Y19" s="38" t="s">
        <v>685</v>
      </c>
      <c r="Z19" s="54" t="s">
        <v>179</v>
      </c>
      <c r="AA19" s="38" t="s">
        <v>130</v>
      </c>
      <c r="AB19" s="38" t="s">
        <v>150</v>
      </c>
      <c r="AC19" s="38" t="s">
        <v>278</v>
      </c>
      <c r="AD19" s="38" t="s">
        <v>145</v>
      </c>
      <c r="AE19" s="38"/>
      <c r="AF19" s="38"/>
      <c r="AG19" s="63" t="s">
        <v>280</v>
      </c>
      <c r="AH19" s="38" t="s">
        <v>192</v>
      </c>
      <c r="AJ19" s="51"/>
      <c r="AK19" s="51" t="s">
        <v>184</v>
      </c>
    </row>
    <row r="20" spans="1:37" s="87" customFormat="1">
      <c r="A20" s="69"/>
      <c r="B20" s="51"/>
      <c r="C20" s="38"/>
      <c r="D20" s="38"/>
      <c r="E20" s="51"/>
      <c r="F20" s="51"/>
      <c r="G20" s="51"/>
      <c r="H20" s="51"/>
      <c r="I20" s="42"/>
      <c r="J20" s="56"/>
      <c r="K20" s="51"/>
      <c r="L20" s="38"/>
      <c r="M20" s="51"/>
      <c r="N20" s="51"/>
      <c r="O20" s="38"/>
      <c r="P20" s="38"/>
      <c r="Q20" s="38"/>
      <c r="R20" s="38"/>
      <c r="S20" s="38"/>
      <c r="T20" s="51"/>
      <c r="U20" s="38"/>
      <c r="V20" s="62"/>
      <c r="W20" s="38"/>
      <c r="X20" s="85"/>
      <c r="Y20" s="38"/>
      <c r="Z20" s="54"/>
      <c r="AA20" s="38"/>
      <c r="AB20" s="38"/>
      <c r="AC20" s="38"/>
      <c r="AD20" s="38"/>
      <c r="AE20" s="38"/>
      <c r="AF20" s="38"/>
      <c r="AG20" s="63"/>
      <c r="AH20" s="38"/>
      <c r="AJ20" s="51"/>
      <c r="AK20" s="51"/>
    </row>
    <row r="21" spans="1:37" s="23" customFormat="1">
      <c r="A21" s="68">
        <v>19</v>
      </c>
      <c r="B21" s="37" t="s">
        <v>234</v>
      </c>
      <c r="C21" s="38" t="s">
        <v>235</v>
      </c>
      <c r="D21" s="38" t="s">
        <v>318</v>
      </c>
      <c r="E21" s="39" t="s">
        <v>334</v>
      </c>
      <c r="F21" s="51" t="s">
        <v>347</v>
      </c>
      <c r="G21" s="39" t="s">
        <v>567</v>
      </c>
      <c r="H21" s="37" t="s">
        <v>135</v>
      </c>
      <c r="I21" s="42" t="s">
        <v>340</v>
      </c>
      <c r="J21" s="38" t="s">
        <v>242</v>
      </c>
      <c r="K21" s="38" t="s">
        <v>131</v>
      </c>
      <c r="L21" s="38"/>
      <c r="M21" s="39"/>
      <c r="N21" s="51">
        <v>5.7</v>
      </c>
      <c r="O21" s="38" t="s">
        <v>303</v>
      </c>
      <c r="P21" s="37" t="s">
        <v>136</v>
      </c>
      <c r="Q21" s="37" t="s">
        <v>136</v>
      </c>
      <c r="R21" s="39" t="s">
        <v>201</v>
      </c>
      <c r="S21" s="78">
        <v>0.8</v>
      </c>
      <c r="T21" s="49" t="s">
        <v>243</v>
      </c>
      <c r="U21" s="48" t="s">
        <v>353</v>
      </c>
      <c r="V21" s="60" t="s">
        <v>236</v>
      </c>
      <c r="W21" s="39" t="s">
        <v>309</v>
      </c>
      <c r="X21" s="37" t="s">
        <v>129</v>
      </c>
      <c r="Y21" s="39" t="s">
        <v>310</v>
      </c>
      <c r="Z21" s="50" t="s">
        <v>179</v>
      </c>
      <c r="AA21" s="37" t="s">
        <v>130</v>
      </c>
      <c r="AB21" s="37" t="s">
        <v>283</v>
      </c>
      <c r="AC21" s="37" t="s">
        <v>200</v>
      </c>
      <c r="AD21" s="38" t="s">
        <v>145</v>
      </c>
      <c r="AE21" s="37"/>
      <c r="AF21" s="37"/>
      <c r="AG21" s="64" t="s">
        <v>187</v>
      </c>
      <c r="AH21" s="49" t="s">
        <v>243</v>
      </c>
      <c r="AJ21" s="49" t="s">
        <v>243</v>
      </c>
      <c r="AK21" s="39" t="s">
        <v>190</v>
      </c>
    </row>
    <row r="22" spans="1:37" s="83" customFormat="1">
      <c r="A22" s="69">
        <v>20</v>
      </c>
      <c r="B22" s="46" t="s">
        <v>88</v>
      </c>
      <c r="C22" s="38" t="s">
        <v>70</v>
      </c>
      <c r="D22" s="38" t="s">
        <v>318</v>
      </c>
      <c r="E22" s="51" t="s">
        <v>258</v>
      </c>
      <c r="F22" s="38" t="s">
        <v>343</v>
      </c>
      <c r="G22" s="51" t="s">
        <v>619</v>
      </c>
      <c r="H22" s="38" t="s">
        <v>260</v>
      </c>
      <c r="I22" s="42" t="s">
        <v>340</v>
      </c>
      <c r="J22" s="59">
        <v>2021</v>
      </c>
      <c r="K22" s="39" t="s">
        <v>264</v>
      </c>
      <c r="L22" s="38" t="s">
        <v>615</v>
      </c>
      <c r="M22" s="51"/>
      <c r="N22" s="51">
        <v>5</v>
      </c>
      <c r="O22" s="38" t="s">
        <v>303</v>
      </c>
      <c r="P22" s="38" t="s">
        <v>136</v>
      </c>
      <c r="Q22" s="38" t="s">
        <v>136</v>
      </c>
      <c r="R22" s="51" t="s">
        <v>261</v>
      </c>
      <c r="S22" s="51"/>
      <c r="T22" s="51" t="s">
        <v>301</v>
      </c>
      <c r="U22" s="38" t="s">
        <v>551</v>
      </c>
      <c r="V22" s="84" t="s">
        <v>259</v>
      </c>
      <c r="W22" s="39" t="s">
        <v>309</v>
      </c>
      <c r="X22" s="85" t="s">
        <v>135</v>
      </c>
      <c r="Y22" s="38" t="s">
        <v>680</v>
      </c>
      <c r="Z22" s="44" t="s">
        <v>182</v>
      </c>
      <c r="AA22" s="38" t="s">
        <v>130</v>
      </c>
      <c r="AB22" s="37" t="s">
        <v>283</v>
      </c>
      <c r="AC22" s="38" t="s">
        <v>262</v>
      </c>
      <c r="AD22" s="39" t="s">
        <v>289</v>
      </c>
      <c r="AE22" s="38" t="s">
        <v>263</v>
      </c>
      <c r="AF22" s="38" t="s">
        <v>294</v>
      </c>
      <c r="AG22" s="63" t="s">
        <v>187</v>
      </c>
      <c r="AH22" s="38" t="s">
        <v>136</v>
      </c>
      <c r="AJ22" s="38" t="s">
        <v>192</v>
      </c>
      <c r="AK22" s="38" t="s">
        <v>219</v>
      </c>
    </row>
    <row r="23" spans="1:37" s="83" customFormat="1">
      <c r="A23" s="68">
        <v>21</v>
      </c>
      <c r="B23" s="38" t="s">
        <v>117</v>
      </c>
      <c r="C23" s="38" t="s">
        <v>70</v>
      </c>
      <c r="D23" s="38" t="s">
        <v>68</v>
      </c>
      <c r="E23" s="51" t="s">
        <v>258</v>
      </c>
      <c r="F23" s="38" t="s">
        <v>343</v>
      </c>
      <c r="G23" s="51" t="s">
        <v>625</v>
      </c>
      <c r="H23" s="38" t="s">
        <v>260</v>
      </c>
      <c r="I23" s="42" t="s">
        <v>340</v>
      </c>
      <c r="J23" s="45" t="s">
        <v>265</v>
      </c>
      <c r="K23" s="51" t="s">
        <v>269</v>
      </c>
      <c r="L23" s="38" t="s">
        <v>615</v>
      </c>
      <c r="M23" s="38"/>
      <c r="N23" s="51">
        <v>10</v>
      </c>
      <c r="O23" s="38" t="s">
        <v>306</v>
      </c>
      <c r="P23" s="38" t="s">
        <v>136</v>
      </c>
      <c r="Q23" s="38" t="s">
        <v>136</v>
      </c>
      <c r="R23" s="38"/>
      <c r="S23" s="38"/>
      <c r="T23" s="38" t="s">
        <v>626</v>
      </c>
      <c r="U23" s="43" t="s">
        <v>267</v>
      </c>
      <c r="V23" s="84" t="s">
        <v>266</v>
      </c>
      <c r="W23" s="39" t="s">
        <v>309</v>
      </c>
      <c r="X23" s="85" t="s">
        <v>135</v>
      </c>
      <c r="Y23" s="38" t="s">
        <v>681</v>
      </c>
      <c r="Z23" s="44" t="s">
        <v>182</v>
      </c>
      <c r="AA23" s="38" t="s">
        <v>130</v>
      </c>
      <c r="AB23" s="38" t="s">
        <v>283</v>
      </c>
      <c r="AC23" s="38" t="s">
        <v>268</v>
      </c>
      <c r="AD23" s="51" t="s">
        <v>290</v>
      </c>
      <c r="AE23" s="51"/>
      <c r="AF23" s="51"/>
      <c r="AG23" s="65" t="s">
        <v>241</v>
      </c>
      <c r="AH23" s="38" t="s">
        <v>192</v>
      </c>
      <c r="AJ23" s="38" t="s">
        <v>192</v>
      </c>
      <c r="AK23" s="38" t="s">
        <v>184</v>
      </c>
    </row>
  </sheetData>
  <autoFilter ref="F1:F1048519"/>
  <sortState ref="A23:AK31">
    <sortCondition ref="B23:B31"/>
  </sortState>
  <dataValidations count="5">
    <dataValidation type="list" allowBlank="1" showInputMessage="1" showErrorMessage="1" sqref="M4 M11 M6:N7 N12 N15 R14:T14 AJ4 T4 AJ16 T16 T12 AJ10:AJ14 M9 AJ18 T23 M22 AJ22:AJ23">
      <formula1>#REF!</formula1>
    </dataValidation>
    <dataValidation type="list" allowBlank="1" showInputMessage="1" showErrorMessage="1" sqref="C3:C5 C7:C16 C18 C20:C23">
      <formula1>"Central Africa, Eastern Africa, Sourthern Africa, Western Africa"</formula1>
    </dataValidation>
    <dataValidation type="list" allowBlank="1" showInputMessage="1" showErrorMessage="1" sqref="D2:D23">
      <formula1>"Low-income, Lower-middle-income, Upper-middle-icome, High-income"</formula1>
    </dataValidation>
    <dataValidation type="list" allowBlank="1" showInputMessage="1" showErrorMessage="1" sqref="I2:I23">
      <formula1>"Old but expanded, New"</formula1>
    </dataValidation>
    <dataValidation type="list" allowBlank="1" showInputMessage="1" showErrorMessage="1" sqref="C2 C6 C17 C19">
      <formula1>"Central Africa, Eastern Africa, Southern Africa, Western Africa"</formula1>
    </dataValidation>
  </dataValidations>
  <hyperlinks>
    <hyperlink ref="Z2" r:id="rId1" location="!/sala-de-imprensa/noticias/7522/comunicado-tesouro-nacional-reforca-capital-do-fundo-de-garantia-de-credito" display="Link"/>
    <hyperlink ref="Z3" r:id="rId2"/>
    <hyperlink ref="Z7" r:id="rId3" display="link"/>
    <hyperlink ref="Z8" r:id="rId4" display="Link"/>
    <hyperlink ref="Z10" r:id="rId5"/>
    <hyperlink ref="Z9" r:id="rId6" display="Link"/>
    <hyperlink ref="Z11" r:id="rId7"/>
    <hyperlink ref="Z12" r:id="rId8"/>
    <hyperlink ref="Z17" r:id="rId9" display="Link"/>
    <hyperlink ref="Z18" r:id="rId10"/>
    <hyperlink ref="Z19" r:id="rId11"/>
    <hyperlink ref="Z4" r:id="rId12" display="Link"/>
    <hyperlink ref="Z6" r:id="rId13" display="https://www.centralbank.org.sz/youth-businesses-now-catered-for-under-relaunched-credit-guarantee-schemes-managed-by-cbe/"/>
    <hyperlink ref="Z13" r:id="rId14" display="https://home.kpmg/xx/en/home/insights/2020/04/namibia-government-and-institution-measures-in-response-to-covid.html"/>
    <hyperlink ref="Z14" r:id="rId15" display="https://www.worldbank.org/en/news/press-release/2021/06/16/world-bank-group-supports-recovery-and-resilience-of-rwanda-s-covid-19-affected-businesses"/>
    <hyperlink ref="Z16" r:id="rId16"/>
    <hyperlink ref="Z15" r:id="rId17" location="economic-measures"/>
    <hyperlink ref="Z21" r:id="rId18"/>
    <hyperlink ref="Z22" r:id="rId19"/>
    <hyperlink ref="Z23" r:id="rId20"/>
  </hyperlinks>
  <pageMargins left="0.7" right="0.7" top="0.75" bottom="0.75" header="0.3" footer="0.3"/>
  <pageSetup orientation="portrait" r:id="rId21"/>
  <legacy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10"/>
  <sheetViews>
    <sheetView topLeftCell="B1" workbookViewId="0">
      <selection activeCell="S3" sqref="S3"/>
    </sheetView>
  </sheetViews>
  <sheetFormatPr defaultRowHeight="15"/>
  <cols>
    <col min="2" max="3" width="13.28515625" customWidth="1"/>
    <col min="4" max="4" width="15.5703125" customWidth="1"/>
    <col min="7" max="7" width="9.5703125" bestFit="1" customWidth="1"/>
    <col min="20" max="20" width="9.5703125" bestFit="1" customWidth="1"/>
    <col min="21" max="21" width="9.5703125" customWidth="1"/>
    <col min="22" max="22" width="7" customWidth="1"/>
  </cols>
  <sheetData>
    <row r="1" spans="2:82">
      <c r="B1" t="s">
        <v>4</v>
      </c>
      <c r="C1" t="s">
        <v>311</v>
      </c>
      <c r="D1" t="s">
        <v>308</v>
      </c>
      <c r="F1" t="s">
        <v>4</v>
      </c>
      <c r="G1" t="s">
        <v>286</v>
      </c>
      <c r="I1" t="s">
        <v>4</v>
      </c>
      <c r="J1" s="28" t="s">
        <v>318</v>
      </c>
      <c r="K1" s="28" t="s">
        <v>68</v>
      </c>
      <c r="L1" s="28" t="s">
        <v>319</v>
      </c>
      <c r="N1" s="28" t="s">
        <v>318</v>
      </c>
      <c r="O1" s="28" t="s">
        <v>68</v>
      </c>
      <c r="P1" s="28" t="s">
        <v>319</v>
      </c>
      <c r="S1" s="89" t="s">
        <v>285</v>
      </c>
      <c r="T1" s="89" t="s">
        <v>286</v>
      </c>
      <c r="U1" s="89"/>
      <c r="V1" s="89" t="s">
        <v>635</v>
      </c>
      <c r="W1" s="89" t="s">
        <v>648</v>
      </c>
      <c r="X1" s="89" t="s">
        <v>284</v>
      </c>
      <c r="Z1" s="89" t="s">
        <v>635</v>
      </c>
      <c r="AA1" s="89" t="s">
        <v>286</v>
      </c>
      <c r="AC1" s="89" t="s">
        <v>281</v>
      </c>
      <c r="AD1" s="89" t="s">
        <v>311</v>
      </c>
      <c r="AE1" s="89" t="s">
        <v>284</v>
      </c>
      <c r="AG1" s="89" t="s">
        <v>281</v>
      </c>
      <c r="AH1" s="28" t="s">
        <v>318</v>
      </c>
      <c r="AI1" s="28" t="s">
        <v>68</v>
      </c>
      <c r="AJ1" s="28" t="s">
        <v>319</v>
      </c>
      <c r="AK1" s="89"/>
      <c r="AL1" s="28" t="s">
        <v>318</v>
      </c>
      <c r="AM1" s="28" t="s">
        <v>68</v>
      </c>
      <c r="AN1" s="28" t="s">
        <v>319</v>
      </c>
      <c r="AQ1" s="89" t="s">
        <v>649</v>
      </c>
      <c r="AR1" s="89" t="s">
        <v>311</v>
      </c>
      <c r="AS1" s="89" t="s">
        <v>284</v>
      </c>
      <c r="AU1" s="28" t="s">
        <v>650</v>
      </c>
      <c r="AV1" s="89" t="s">
        <v>311</v>
      </c>
      <c r="AW1" s="89" t="s">
        <v>308</v>
      </c>
      <c r="AY1" s="28" t="s">
        <v>576</v>
      </c>
      <c r="AZ1" s="89" t="s">
        <v>311</v>
      </c>
      <c r="BA1" s="89" t="s">
        <v>284</v>
      </c>
      <c r="BC1" s="28" t="s">
        <v>651</v>
      </c>
      <c r="BD1" s="89" t="s">
        <v>311</v>
      </c>
      <c r="BE1" s="89" t="s">
        <v>284</v>
      </c>
      <c r="BG1" s="89" t="s">
        <v>652</v>
      </c>
      <c r="BH1" s="89" t="s">
        <v>311</v>
      </c>
      <c r="BI1" s="89" t="s">
        <v>284</v>
      </c>
      <c r="BK1" s="28" t="s">
        <v>653</v>
      </c>
      <c r="BL1" s="89" t="s">
        <v>311</v>
      </c>
      <c r="BM1" s="89" t="s">
        <v>284</v>
      </c>
      <c r="BO1" s="28" t="s">
        <v>123</v>
      </c>
      <c r="BP1" s="89" t="s">
        <v>311</v>
      </c>
      <c r="BQ1" s="89" t="s">
        <v>284</v>
      </c>
      <c r="BS1" s="89" t="s">
        <v>631</v>
      </c>
      <c r="BT1" s="89" t="s">
        <v>311</v>
      </c>
      <c r="BU1" s="89" t="s">
        <v>284</v>
      </c>
      <c r="BW1" s="89" t="s">
        <v>631</v>
      </c>
      <c r="BX1" s="28" t="s">
        <v>318</v>
      </c>
      <c r="BY1" s="28" t="s">
        <v>68</v>
      </c>
      <c r="BZ1" s="28" t="s">
        <v>319</v>
      </c>
      <c r="CB1" s="28" t="s">
        <v>318</v>
      </c>
      <c r="CC1" s="28" t="s">
        <v>68</v>
      </c>
      <c r="CD1" s="28" t="s">
        <v>319</v>
      </c>
    </row>
    <row r="2" spans="2:82">
      <c r="B2" s="19" t="s">
        <v>70</v>
      </c>
      <c r="C2" s="30">
        <f>D2/18*(100)</f>
        <v>22.222222222222221</v>
      </c>
      <c r="D2" s="25">
        <v>4</v>
      </c>
      <c r="F2" s="19" t="s">
        <v>70</v>
      </c>
      <c r="G2" s="29">
        <v>350.3</v>
      </c>
      <c r="I2" s="19" t="s">
        <v>70</v>
      </c>
      <c r="J2" s="19">
        <f>N2/8*(100)</f>
        <v>25</v>
      </c>
      <c r="K2" s="19">
        <f>O2/8*(100)</f>
        <v>25</v>
      </c>
      <c r="L2" s="19">
        <f>P2/2*(100)</f>
        <v>0</v>
      </c>
      <c r="M2" s="19"/>
      <c r="N2" s="25">
        <v>2</v>
      </c>
      <c r="O2" s="25">
        <v>2</v>
      </c>
      <c r="P2" s="25">
        <v>0</v>
      </c>
      <c r="Q2" s="25"/>
      <c r="S2" s="19" t="s">
        <v>318</v>
      </c>
      <c r="T2" s="29">
        <v>947.7</v>
      </c>
      <c r="U2" s="29"/>
      <c r="V2" s="19" t="s">
        <v>343</v>
      </c>
      <c r="W2" s="30">
        <f>X2/18*(100)</f>
        <v>11.111111111111111</v>
      </c>
      <c r="X2" s="25">
        <v>2</v>
      </c>
      <c r="Z2" s="19" t="s">
        <v>343</v>
      </c>
      <c r="AA2" s="25">
        <v>156.69999999999999</v>
      </c>
      <c r="AC2" s="19" t="s">
        <v>150</v>
      </c>
      <c r="AD2" s="30">
        <f>AE2/18*(100)</f>
        <v>61.111111111111114</v>
      </c>
      <c r="AE2" s="25">
        <v>11</v>
      </c>
      <c r="AG2" s="19" t="s">
        <v>150</v>
      </c>
      <c r="AH2" s="19">
        <f>AL2/8*(100)</f>
        <v>62.5</v>
      </c>
      <c r="AI2" s="19">
        <f>AM2/8*(100)</f>
        <v>50</v>
      </c>
      <c r="AJ2" s="19">
        <f>AN2/2*(100)</f>
        <v>100</v>
      </c>
      <c r="AK2" s="19"/>
      <c r="AL2" s="25">
        <v>5</v>
      </c>
      <c r="AM2" s="25">
        <v>4</v>
      </c>
      <c r="AN2" s="25">
        <v>2</v>
      </c>
      <c r="AQ2" s="19" t="s">
        <v>150</v>
      </c>
      <c r="AR2" s="30">
        <f t="shared" ref="AR2:AR3" si="0">AS2/18*(100)</f>
        <v>61.111111111111114</v>
      </c>
      <c r="AS2" s="25">
        <v>11</v>
      </c>
      <c r="AU2" s="19" t="s">
        <v>129</v>
      </c>
      <c r="AV2" s="30">
        <f>AW2/18*(100)</f>
        <v>66.666666666666657</v>
      </c>
      <c r="AW2" s="25">
        <v>12</v>
      </c>
      <c r="AY2" s="19" t="s">
        <v>300</v>
      </c>
      <c r="AZ2" s="30">
        <f>BA6/12*(100)</f>
        <v>33.333333333333329</v>
      </c>
      <c r="BA2" s="25">
        <v>3</v>
      </c>
      <c r="BC2" t="s">
        <v>660</v>
      </c>
      <c r="BD2" s="30">
        <v>12</v>
      </c>
      <c r="BE2" s="25"/>
      <c r="BG2" s="19" t="s">
        <v>614</v>
      </c>
      <c r="BH2" s="19">
        <f>BI2/12*(100)</f>
        <v>25</v>
      </c>
      <c r="BI2" s="25">
        <v>3</v>
      </c>
      <c r="BK2" s="19" t="s">
        <v>340</v>
      </c>
      <c r="BL2" s="30">
        <f>BM2/18*(100)</f>
        <v>55.555555555555557</v>
      </c>
      <c r="BM2" s="25">
        <v>10</v>
      </c>
      <c r="BO2" s="19" t="s">
        <v>129</v>
      </c>
      <c r="BP2" s="30">
        <f>BQ2/18*(100)</f>
        <v>55.555555555555557</v>
      </c>
      <c r="BQ2" s="25">
        <v>10</v>
      </c>
      <c r="BS2" s="19" t="s">
        <v>197</v>
      </c>
      <c r="BT2" s="30">
        <f>BU2/18*(100)</f>
        <v>5.5555555555555554</v>
      </c>
      <c r="BU2" s="25">
        <v>1</v>
      </c>
      <c r="BW2" s="19" t="s">
        <v>197</v>
      </c>
      <c r="BX2" s="30">
        <f>CB2/8*(100)</f>
        <v>12.5</v>
      </c>
      <c r="BY2" s="30">
        <f>CC2/8*(100)</f>
        <v>0</v>
      </c>
      <c r="BZ2" s="19">
        <f>CD2/2*(100)</f>
        <v>0</v>
      </c>
      <c r="CA2" s="19"/>
      <c r="CB2" s="25">
        <v>1</v>
      </c>
      <c r="CC2" s="25"/>
      <c r="CD2" s="25"/>
    </row>
    <row r="3" spans="2:82">
      <c r="B3" s="19" t="s">
        <v>7</v>
      </c>
      <c r="C3" s="30">
        <f t="shared" ref="C3:C4" si="1">D3/18*(100)</f>
        <v>33.333333333333329</v>
      </c>
      <c r="D3" s="25">
        <v>6</v>
      </c>
      <c r="F3" s="19" t="s">
        <v>7</v>
      </c>
      <c r="G3" s="29">
        <v>6350.2</v>
      </c>
      <c r="I3" s="19" t="s">
        <v>7</v>
      </c>
      <c r="J3" s="19">
        <f t="shared" ref="J3:J4" si="2">N3/8*(100)</f>
        <v>37.5</v>
      </c>
      <c r="K3" s="19">
        <f t="shared" ref="K3:K4" si="3">O3/8*(100)</f>
        <v>12.5</v>
      </c>
      <c r="L3" s="19">
        <f t="shared" ref="L3:L4" si="4">P3/2*(100)</f>
        <v>100</v>
      </c>
      <c r="M3" s="19"/>
      <c r="N3" s="25">
        <v>3</v>
      </c>
      <c r="O3" s="25">
        <v>1</v>
      </c>
      <c r="P3" s="25">
        <v>2</v>
      </c>
      <c r="Q3" s="25"/>
      <c r="S3" s="19" t="s">
        <v>68</v>
      </c>
      <c r="T3" s="29">
        <v>449.1</v>
      </c>
      <c r="U3" s="29"/>
      <c r="V3" s="19" t="s">
        <v>321</v>
      </c>
      <c r="W3" s="30">
        <f t="shared" ref="W3:W5" si="5">X3/18*(100)</f>
        <v>50</v>
      </c>
      <c r="X3" s="25">
        <v>9</v>
      </c>
      <c r="Z3" s="19" t="s">
        <v>321</v>
      </c>
      <c r="AA3" s="25">
        <v>6888.4</v>
      </c>
      <c r="AC3" s="19" t="s">
        <v>282</v>
      </c>
      <c r="AD3" s="30">
        <f>AE4/18*(100)</f>
        <v>33.333333333333329</v>
      </c>
      <c r="AE3" s="25">
        <v>1</v>
      </c>
      <c r="AG3" s="19" t="s">
        <v>283</v>
      </c>
      <c r="AH3" s="19">
        <f t="shared" ref="AH3:AH4" si="6">AL3/8*(100)</f>
        <v>12.5</v>
      </c>
      <c r="AI3" s="19">
        <f t="shared" ref="AI3:AI4" si="7">AM3/8*(100)</f>
        <v>0</v>
      </c>
      <c r="AJ3" s="19">
        <f t="shared" ref="AJ3:AJ4" si="8">AN3/2*(100)</f>
        <v>0</v>
      </c>
      <c r="AK3" s="19"/>
      <c r="AL3" s="25">
        <v>1</v>
      </c>
      <c r="AM3" s="25">
        <v>0</v>
      </c>
      <c r="AN3" s="25">
        <v>0</v>
      </c>
      <c r="AQ3" s="19" t="s">
        <v>309</v>
      </c>
      <c r="AR3" s="30">
        <f t="shared" si="0"/>
        <v>38.888888888888893</v>
      </c>
      <c r="AS3" s="25">
        <v>7</v>
      </c>
      <c r="AU3" s="19" t="s">
        <v>135</v>
      </c>
      <c r="AV3" s="30">
        <f>AW3/18*(100)</f>
        <v>33.333333333333329</v>
      </c>
      <c r="AW3" s="25">
        <v>6</v>
      </c>
      <c r="AY3" s="19" t="s">
        <v>301</v>
      </c>
      <c r="AZ3" s="30">
        <f>BA2/12*(100)</f>
        <v>25</v>
      </c>
      <c r="BA3" s="25">
        <v>2</v>
      </c>
      <c r="BC3" t="s">
        <v>658</v>
      </c>
      <c r="BD3" s="30">
        <v>50</v>
      </c>
      <c r="BE3" s="25"/>
      <c r="BG3" s="19" t="s">
        <v>661</v>
      </c>
      <c r="BH3" s="19">
        <f>BI3/12*(100)</f>
        <v>75</v>
      </c>
      <c r="BI3" s="25">
        <v>9</v>
      </c>
      <c r="BK3" s="19" t="s">
        <v>341</v>
      </c>
      <c r="BL3" s="30">
        <f>BM3/18*(100)</f>
        <v>44.444444444444443</v>
      </c>
      <c r="BM3" s="25">
        <v>8</v>
      </c>
      <c r="BO3" s="19" t="s">
        <v>135</v>
      </c>
      <c r="BP3" s="30">
        <f>BQ3/18*(100)</f>
        <v>44.444444444444443</v>
      </c>
      <c r="BQ3" s="25">
        <v>8</v>
      </c>
      <c r="BS3" s="19" t="s">
        <v>304</v>
      </c>
      <c r="BT3" s="30">
        <f t="shared" ref="BT3:BT8" si="9">BU3/18*(100)</f>
        <v>11.111111111111111</v>
      </c>
      <c r="BU3" s="25">
        <v>2</v>
      </c>
      <c r="BW3" s="19" t="s">
        <v>304</v>
      </c>
      <c r="BX3" s="30">
        <f t="shared" ref="BX3:BX8" si="10">CB3/8*(100)</f>
        <v>25</v>
      </c>
      <c r="BY3" s="30">
        <f t="shared" ref="BY3:BY8" si="11">CC3/8*(100)</f>
        <v>0</v>
      </c>
      <c r="BZ3" s="19">
        <f t="shared" ref="BZ3:BZ8" si="12">CD3/2*(100)</f>
        <v>0</v>
      </c>
      <c r="CA3" s="19"/>
      <c r="CB3" s="25">
        <v>2</v>
      </c>
      <c r="CC3" s="25"/>
      <c r="CD3" s="25"/>
    </row>
    <row r="4" spans="2:82">
      <c r="B4" s="19" t="s">
        <v>57</v>
      </c>
      <c r="C4" s="30">
        <f t="shared" si="1"/>
        <v>44.444444444444443</v>
      </c>
      <c r="D4" s="25">
        <v>8</v>
      </c>
      <c r="F4" s="19" t="s">
        <v>57</v>
      </c>
      <c r="G4" s="29">
        <v>940.9</v>
      </c>
      <c r="I4" s="19" t="s">
        <v>57</v>
      </c>
      <c r="J4" s="19">
        <f t="shared" si="2"/>
        <v>37.5</v>
      </c>
      <c r="K4" s="19">
        <f t="shared" si="3"/>
        <v>62.5</v>
      </c>
      <c r="L4" s="19">
        <f t="shared" si="4"/>
        <v>0</v>
      </c>
      <c r="M4" s="19"/>
      <c r="N4" s="25">
        <v>3</v>
      </c>
      <c r="O4" s="25">
        <v>5</v>
      </c>
      <c r="P4" s="25">
        <v>0</v>
      </c>
      <c r="Q4" s="25"/>
      <c r="S4" s="19" t="s">
        <v>319</v>
      </c>
      <c r="T4" s="29">
        <v>6244.6</v>
      </c>
      <c r="U4" s="29"/>
      <c r="V4" s="19" t="s">
        <v>347</v>
      </c>
      <c r="W4" s="30">
        <f t="shared" si="5"/>
        <v>11.111111111111111</v>
      </c>
      <c r="X4" s="25">
        <v>2</v>
      </c>
      <c r="Z4" s="19" t="s">
        <v>347</v>
      </c>
      <c r="AA4" s="25">
        <v>8.3000000000000007</v>
      </c>
      <c r="AC4" s="19" t="s">
        <v>283</v>
      </c>
      <c r="AD4" s="30">
        <f>AE3/18*(100)</f>
        <v>5.5555555555555554</v>
      </c>
      <c r="AE4" s="25">
        <v>6</v>
      </c>
      <c r="AG4" s="19" t="s">
        <v>282</v>
      </c>
      <c r="AH4" s="19">
        <f t="shared" si="6"/>
        <v>25</v>
      </c>
      <c r="AI4" s="19">
        <f t="shared" si="7"/>
        <v>50</v>
      </c>
      <c r="AJ4" s="19">
        <f t="shared" si="8"/>
        <v>0</v>
      </c>
      <c r="AK4" s="19"/>
      <c r="AL4" s="25">
        <v>2</v>
      </c>
      <c r="AM4" s="25">
        <v>4</v>
      </c>
      <c r="AN4" s="25">
        <v>0</v>
      </c>
      <c r="AQ4" s="19"/>
      <c r="AR4" s="30"/>
      <c r="AS4" s="25"/>
      <c r="AY4" s="19" t="s">
        <v>302</v>
      </c>
      <c r="AZ4" s="30">
        <f>BA3/12*(100)</f>
        <v>16.666666666666664</v>
      </c>
      <c r="BA4" s="25">
        <v>1</v>
      </c>
      <c r="BC4" t="s">
        <v>659</v>
      </c>
      <c r="BD4" s="30">
        <v>38</v>
      </c>
      <c r="BE4" s="25"/>
      <c r="BO4" s="19"/>
      <c r="BP4" s="19"/>
      <c r="BQ4" s="25"/>
      <c r="BS4" s="19" t="s">
        <v>303</v>
      </c>
      <c r="BT4" s="30">
        <f t="shared" si="9"/>
        <v>61.111111111111114</v>
      </c>
      <c r="BU4" s="25">
        <v>11</v>
      </c>
      <c r="BW4" s="19" t="s">
        <v>303</v>
      </c>
      <c r="BX4" s="30">
        <f t="shared" si="10"/>
        <v>62.5</v>
      </c>
      <c r="BY4" s="30">
        <f t="shared" si="11"/>
        <v>50</v>
      </c>
      <c r="BZ4" s="19">
        <f t="shared" si="12"/>
        <v>100</v>
      </c>
      <c r="CA4" s="19"/>
      <c r="CB4" s="25">
        <v>5</v>
      </c>
      <c r="CC4" s="25">
        <v>4</v>
      </c>
      <c r="CD4" s="25">
        <v>2</v>
      </c>
    </row>
    <row r="5" spans="2:82">
      <c r="K5" s="19"/>
      <c r="N5">
        <f>SUM(N2:N4)</f>
        <v>8</v>
      </c>
      <c r="O5">
        <f t="shared" ref="O5:P5" si="13">SUM(O2:O4)</f>
        <v>8</v>
      </c>
      <c r="P5">
        <f t="shared" si="13"/>
        <v>2</v>
      </c>
      <c r="V5" s="19" t="s">
        <v>346</v>
      </c>
      <c r="W5" s="30">
        <f t="shared" si="5"/>
        <v>27.777777777777779</v>
      </c>
      <c r="X5" s="25">
        <v>5</v>
      </c>
      <c r="Z5" s="19" t="s">
        <v>346</v>
      </c>
      <c r="AA5" s="25">
        <v>588</v>
      </c>
      <c r="AL5">
        <f>SUM(AL2:AL4)</f>
        <v>8</v>
      </c>
      <c r="AM5">
        <f t="shared" ref="AM5:AN5" si="14">SUM(AM2:AM4)</f>
        <v>8</v>
      </c>
      <c r="AN5">
        <f t="shared" si="14"/>
        <v>2</v>
      </c>
      <c r="AY5" s="19" t="s">
        <v>298</v>
      </c>
      <c r="AZ5" s="30">
        <f>BA5/12*(100)</f>
        <v>16.666666666666664</v>
      </c>
      <c r="BA5" s="25">
        <v>2</v>
      </c>
      <c r="BC5" s="90"/>
      <c r="BD5" s="30"/>
      <c r="BE5" s="25"/>
      <c r="BO5" s="19"/>
      <c r="BP5" s="19"/>
      <c r="BQ5" s="25"/>
      <c r="BS5" s="19" t="s">
        <v>609</v>
      </c>
      <c r="BT5" s="30">
        <f t="shared" si="9"/>
        <v>5.5555555555555554</v>
      </c>
      <c r="BU5" s="25">
        <v>1</v>
      </c>
      <c r="BW5" s="19" t="s">
        <v>609</v>
      </c>
      <c r="BX5" s="30">
        <f t="shared" si="10"/>
        <v>0</v>
      </c>
      <c r="BY5" s="30">
        <f t="shared" si="11"/>
        <v>12.5</v>
      </c>
      <c r="BZ5" s="19">
        <f t="shared" si="12"/>
        <v>0</v>
      </c>
      <c r="CA5" s="19"/>
      <c r="CB5" s="25"/>
      <c r="CC5" s="25">
        <v>1</v>
      </c>
      <c r="CD5" s="25"/>
    </row>
    <row r="6" spans="2:82">
      <c r="AY6" s="19" t="s">
        <v>299</v>
      </c>
      <c r="AZ6" s="30">
        <f>BA4/12*(100)</f>
        <v>8.3333333333333321</v>
      </c>
      <c r="BA6" s="25">
        <v>4</v>
      </c>
      <c r="BC6" s="90"/>
      <c r="BD6" s="30"/>
      <c r="BE6" s="25"/>
      <c r="BO6" s="19"/>
      <c r="BP6" s="19"/>
      <c r="BQ6" s="25"/>
      <c r="BS6" s="19" t="s">
        <v>306</v>
      </c>
      <c r="BT6" s="30">
        <f t="shared" si="9"/>
        <v>5.5555555555555554</v>
      </c>
      <c r="BU6" s="25">
        <v>1</v>
      </c>
      <c r="BW6" s="19" t="s">
        <v>306</v>
      </c>
      <c r="BX6" s="30">
        <f t="shared" si="10"/>
        <v>0</v>
      </c>
      <c r="BY6" s="30">
        <f t="shared" si="11"/>
        <v>12.5</v>
      </c>
      <c r="BZ6" s="19">
        <f t="shared" si="12"/>
        <v>0</v>
      </c>
      <c r="CA6" s="19"/>
      <c r="CB6" s="25"/>
      <c r="CC6" s="25">
        <v>1</v>
      </c>
      <c r="CD6" s="25"/>
    </row>
    <row r="7" spans="2:82">
      <c r="BS7" s="19" t="s">
        <v>565</v>
      </c>
      <c r="BT7" s="30">
        <f t="shared" si="9"/>
        <v>5.5555555555555554</v>
      </c>
      <c r="BU7" s="25">
        <v>1</v>
      </c>
      <c r="BW7" s="19" t="s">
        <v>565</v>
      </c>
      <c r="BX7" s="30">
        <f t="shared" si="10"/>
        <v>0</v>
      </c>
      <c r="BY7" s="30">
        <f t="shared" si="11"/>
        <v>12.5</v>
      </c>
      <c r="BZ7" s="19">
        <f t="shared" si="12"/>
        <v>0</v>
      </c>
      <c r="CA7" s="19"/>
      <c r="CB7" s="25"/>
      <c r="CC7" s="25">
        <v>1</v>
      </c>
      <c r="CD7" s="25"/>
    </row>
    <row r="8" spans="2:82">
      <c r="BS8" s="19" t="s">
        <v>305</v>
      </c>
      <c r="BT8" s="30">
        <f t="shared" si="9"/>
        <v>5.5555555555555554</v>
      </c>
      <c r="BU8" s="25">
        <v>1</v>
      </c>
      <c r="BW8" s="19" t="s">
        <v>305</v>
      </c>
      <c r="BX8" s="30">
        <f t="shared" si="10"/>
        <v>0</v>
      </c>
      <c r="BY8" s="30">
        <f t="shared" si="11"/>
        <v>12.5</v>
      </c>
      <c r="BZ8" s="19">
        <f t="shared" si="12"/>
        <v>0</v>
      </c>
      <c r="CA8" s="19"/>
      <c r="CB8" s="25"/>
      <c r="CC8" s="25">
        <v>1</v>
      </c>
      <c r="CD8" s="25"/>
    </row>
    <row r="9" spans="2:82">
      <c r="CB9">
        <f>SUM(CB2:CB8)</f>
        <v>8</v>
      </c>
      <c r="CC9">
        <f t="shared" ref="CC9:CD9" si="15">SUM(CC2:CC8)</f>
        <v>8</v>
      </c>
      <c r="CD9">
        <f t="shared" si="15"/>
        <v>2</v>
      </c>
    </row>
    <row r="10" spans="2:82">
      <c r="BS10" s="7"/>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20"/>
  <sheetViews>
    <sheetView zoomScale="66" zoomScaleNormal="66" workbookViewId="0">
      <selection activeCell="A16" sqref="A16"/>
    </sheetView>
  </sheetViews>
  <sheetFormatPr defaultRowHeight="15"/>
  <cols>
    <col min="1" max="1" width="15" style="8" bestFit="1" customWidth="1"/>
    <col min="2" max="2" width="39.140625" style="8" bestFit="1" customWidth="1"/>
    <col min="3" max="3" width="12.42578125" style="8" bestFit="1" customWidth="1"/>
    <col min="4" max="4" width="24.140625" style="8" bestFit="1" customWidth="1"/>
    <col min="5" max="5" width="40" style="8" bestFit="1" customWidth="1"/>
    <col min="6" max="6" width="38" style="8" customWidth="1"/>
    <col min="7" max="7" width="98" style="8" customWidth="1"/>
    <col min="8" max="8" width="15.42578125" style="8" customWidth="1"/>
    <col min="9" max="9" width="95.7109375" style="8" customWidth="1"/>
    <col min="10" max="10" width="63.7109375" style="8" bestFit="1" customWidth="1"/>
    <col min="11" max="11" width="36.42578125" style="8" bestFit="1" customWidth="1"/>
    <col min="12" max="12" width="17.42578125" style="8" bestFit="1" customWidth="1"/>
    <col min="13" max="13" width="25.28515625" style="8" bestFit="1" customWidth="1"/>
    <col min="14" max="14" width="43.85546875" style="8" bestFit="1" customWidth="1"/>
    <col min="15" max="15" width="28.7109375" style="8" bestFit="1" customWidth="1"/>
    <col min="16" max="16" width="255.7109375" style="8" bestFit="1" customWidth="1"/>
    <col min="17" max="17" width="62.42578125" style="8" bestFit="1" customWidth="1"/>
    <col min="18" max="18" width="29.42578125" style="8" bestFit="1" customWidth="1"/>
    <col min="19" max="19" width="41.42578125" style="8" bestFit="1" customWidth="1"/>
    <col min="20" max="20" width="8.42578125" style="8" bestFit="1" customWidth="1"/>
    <col min="21" max="21" width="6.28515625" style="8" bestFit="1" customWidth="1"/>
    <col min="22" max="22" width="14.42578125" style="8" bestFit="1" customWidth="1"/>
    <col min="23" max="23" width="15" style="8" bestFit="1" customWidth="1"/>
    <col min="24" max="24" width="21.42578125" style="8" bestFit="1" customWidth="1"/>
    <col min="25" max="25" width="19" style="8" bestFit="1" customWidth="1"/>
    <col min="26" max="26" width="6.42578125" style="8" bestFit="1" customWidth="1"/>
    <col min="27" max="27" width="7.140625" style="8" bestFit="1" customWidth="1"/>
    <col min="28" max="28" width="14.140625" style="8" bestFit="1" customWidth="1"/>
    <col min="29" max="29" width="16.5703125" style="8" bestFit="1" customWidth="1"/>
    <col min="30" max="30" width="29.7109375" style="8" bestFit="1" customWidth="1"/>
    <col min="31" max="31" width="65.7109375" style="8" bestFit="1" customWidth="1"/>
    <col min="32" max="32" width="25.7109375" style="8" bestFit="1" customWidth="1"/>
    <col min="33" max="33" width="21" style="8" bestFit="1" customWidth="1"/>
    <col min="34" max="34" width="255.7109375" style="8" bestFit="1" customWidth="1"/>
    <col min="35" max="35" width="62.85546875" style="8" bestFit="1" customWidth="1"/>
    <col min="36" max="36" width="16.5703125" style="8" bestFit="1" customWidth="1"/>
    <col min="37" max="37" width="23.42578125" style="8" bestFit="1" customWidth="1"/>
    <col min="38" max="38" width="91" style="8" bestFit="1" customWidth="1"/>
    <col min="39" max="39" width="255.7109375" style="8" bestFit="1" customWidth="1"/>
    <col min="40" max="40" width="67" style="8" bestFit="1" customWidth="1"/>
    <col min="41" max="41" width="13.140625" style="8" bestFit="1" customWidth="1"/>
    <col min="42" max="42" width="33" style="8" bestFit="1" customWidth="1"/>
    <col min="43" max="43" width="90.28515625" style="8" bestFit="1" customWidth="1"/>
    <col min="44" max="44" width="230.42578125" style="8" bestFit="1" customWidth="1"/>
    <col min="45" max="45" width="57.5703125" style="8" bestFit="1" customWidth="1"/>
    <col min="46" max="46" width="72.28515625" style="8" bestFit="1" customWidth="1"/>
    <col min="47" max="47" width="31.5703125" style="8" bestFit="1" customWidth="1"/>
    <col min="48" max="48" width="19.28515625" style="8" bestFit="1" customWidth="1"/>
    <col min="49" max="49" width="39.28515625" style="8" bestFit="1" customWidth="1"/>
    <col min="50" max="50" width="34" style="8" bestFit="1" customWidth="1"/>
    <col min="51" max="51" width="255.7109375" style="8" bestFit="1" customWidth="1"/>
    <col min="52" max="52" width="85.5703125" style="8" bestFit="1" customWidth="1"/>
    <col min="53" max="53" width="90.85546875" style="8" bestFit="1" customWidth="1"/>
    <col min="54" max="54" width="84.42578125" style="8" bestFit="1" customWidth="1"/>
    <col min="55" max="55" width="18.28515625" style="8" bestFit="1" customWidth="1"/>
    <col min="56" max="56" width="28.5703125" style="8" bestFit="1" customWidth="1"/>
    <col min="57" max="57" width="22" style="8" bestFit="1" customWidth="1"/>
    <col min="58" max="58" width="83.28515625" style="8" bestFit="1" customWidth="1"/>
    <col min="59" max="59" width="135.85546875" style="8" bestFit="1" customWidth="1"/>
    <col min="60" max="60" width="242.85546875" style="8" bestFit="1" customWidth="1"/>
    <col min="61" max="61" width="177.5703125" style="8" bestFit="1" customWidth="1"/>
    <col min="62" max="62" width="93.85546875" style="8" bestFit="1" customWidth="1"/>
    <col min="63" max="63" width="116.28515625" style="8" bestFit="1" customWidth="1"/>
    <col min="64" max="64" width="84.42578125" style="8" bestFit="1" customWidth="1"/>
    <col min="65" max="66" width="255.7109375" style="8" bestFit="1" customWidth="1"/>
    <col min="67" max="16384" width="9.140625" style="8"/>
  </cols>
  <sheetData>
    <row r="1" spans="1:66" s="77" customFormat="1" ht="114">
      <c r="A1" s="77" t="s">
        <v>354</v>
      </c>
      <c r="F1" s="77" t="s">
        <v>355</v>
      </c>
      <c r="G1" s="77" t="s">
        <v>356</v>
      </c>
      <c r="H1" s="77" t="s">
        <v>357</v>
      </c>
      <c r="I1" s="77" t="s">
        <v>358</v>
      </c>
      <c r="J1" s="77" t="s">
        <v>359</v>
      </c>
      <c r="Q1" s="77" t="s">
        <v>360</v>
      </c>
      <c r="AE1" s="77" t="s">
        <v>361</v>
      </c>
      <c r="AH1" s="77" t="s">
        <v>362</v>
      </c>
      <c r="AI1" s="77" t="s">
        <v>363</v>
      </c>
      <c r="AL1" s="77" t="s">
        <v>364</v>
      </c>
      <c r="AM1" s="77" t="s">
        <v>365</v>
      </c>
      <c r="AN1" s="77" t="s">
        <v>366</v>
      </c>
      <c r="AR1" s="77" t="s">
        <v>367</v>
      </c>
      <c r="AS1" s="77" t="s">
        <v>368</v>
      </c>
      <c r="AT1" s="77" t="s">
        <v>369</v>
      </c>
      <c r="AZ1" s="77" t="s">
        <v>370</v>
      </c>
      <c r="BA1" s="77" t="s">
        <v>371</v>
      </c>
      <c r="BB1" s="77" t="s">
        <v>372</v>
      </c>
      <c r="BF1" s="77" t="s">
        <v>373</v>
      </c>
      <c r="BG1" s="77" t="s">
        <v>374</v>
      </c>
      <c r="BH1" s="77" t="s">
        <v>375</v>
      </c>
      <c r="BI1" s="77" t="s">
        <v>376</v>
      </c>
      <c r="BJ1" s="77" t="s">
        <v>377</v>
      </c>
      <c r="BK1" s="77" t="s">
        <v>378</v>
      </c>
      <c r="BL1" s="77" t="s">
        <v>379</v>
      </c>
      <c r="BM1" s="77" t="s">
        <v>380</v>
      </c>
      <c r="BN1" s="77" t="s">
        <v>381</v>
      </c>
    </row>
    <row r="2" spans="1:66" s="77" customFormat="1" ht="14.25">
      <c r="B2" s="77" t="s">
        <v>382</v>
      </c>
      <c r="C2" s="77" t="s">
        <v>383</v>
      </c>
      <c r="D2" s="77" t="s">
        <v>384</v>
      </c>
      <c r="E2" s="77" t="s">
        <v>385</v>
      </c>
      <c r="F2" s="77" t="s">
        <v>386</v>
      </c>
      <c r="G2" s="77" t="s">
        <v>387</v>
      </c>
      <c r="H2" s="77" t="s">
        <v>386</v>
      </c>
      <c r="I2" s="77" t="s">
        <v>387</v>
      </c>
      <c r="J2" s="77" t="s">
        <v>388</v>
      </c>
      <c r="K2" s="77" t="s">
        <v>389</v>
      </c>
      <c r="L2" s="77" t="s">
        <v>390</v>
      </c>
      <c r="M2" s="77" t="s">
        <v>391</v>
      </c>
      <c r="N2" s="77" t="s">
        <v>392</v>
      </c>
      <c r="O2" s="77" t="s">
        <v>393</v>
      </c>
      <c r="P2" s="77" t="s">
        <v>394</v>
      </c>
      <c r="Q2" s="77" t="s">
        <v>395</v>
      </c>
      <c r="R2" s="77" t="s">
        <v>396</v>
      </c>
      <c r="S2" s="77" t="s">
        <v>397</v>
      </c>
      <c r="T2" s="77" t="s">
        <v>12</v>
      </c>
      <c r="U2" s="77" t="s">
        <v>15</v>
      </c>
      <c r="V2" s="77" t="s">
        <v>398</v>
      </c>
      <c r="W2" s="77" t="s">
        <v>22</v>
      </c>
      <c r="X2" s="77" t="s">
        <v>399</v>
      </c>
      <c r="Y2" s="77" t="s">
        <v>400</v>
      </c>
      <c r="Z2" s="77" t="s">
        <v>16</v>
      </c>
      <c r="AA2" s="77" t="s">
        <v>44</v>
      </c>
      <c r="AB2" s="77" t="s">
        <v>19</v>
      </c>
      <c r="AC2" s="77" t="s">
        <v>401</v>
      </c>
      <c r="AD2" s="77" t="s">
        <v>402</v>
      </c>
      <c r="AE2" s="77" t="s">
        <v>403</v>
      </c>
      <c r="AF2" s="77" t="s">
        <v>404</v>
      </c>
      <c r="AG2" s="77" t="s">
        <v>405</v>
      </c>
      <c r="AH2" s="77" t="s">
        <v>387</v>
      </c>
      <c r="AI2" s="77" t="s">
        <v>406</v>
      </c>
      <c r="AJ2" s="77" t="s">
        <v>407</v>
      </c>
      <c r="AK2" s="77" t="s">
        <v>408</v>
      </c>
      <c r="AL2" s="77" t="s">
        <v>386</v>
      </c>
      <c r="AM2" s="77" t="s">
        <v>387</v>
      </c>
      <c r="AN2" s="77" t="s">
        <v>409</v>
      </c>
      <c r="AO2" s="77" t="s">
        <v>410</v>
      </c>
      <c r="AP2" s="77" t="s">
        <v>411</v>
      </c>
      <c r="AQ2" s="77" t="s">
        <v>408</v>
      </c>
      <c r="AR2" s="77" t="s">
        <v>387</v>
      </c>
      <c r="AS2" s="77" t="s">
        <v>386</v>
      </c>
      <c r="AT2" s="77" t="s">
        <v>240</v>
      </c>
      <c r="AU2" s="77" t="s">
        <v>412</v>
      </c>
      <c r="AV2" s="77" t="s">
        <v>413</v>
      </c>
      <c r="AW2" s="77" t="s">
        <v>414</v>
      </c>
      <c r="AX2" s="77" t="s">
        <v>415</v>
      </c>
      <c r="AY2" s="77" t="s">
        <v>408</v>
      </c>
      <c r="AZ2" s="77" t="s">
        <v>387</v>
      </c>
      <c r="BA2" s="77" t="s">
        <v>387</v>
      </c>
      <c r="BB2" s="77" t="s">
        <v>416</v>
      </c>
      <c r="BC2" s="77" t="s">
        <v>417</v>
      </c>
      <c r="BD2" s="77" t="s">
        <v>418</v>
      </c>
      <c r="BE2" s="77" t="s">
        <v>419</v>
      </c>
      <c r="BF2" s="77" t="s">
        <v>386</v>
      </c>
      <c r="BG2" s="77" t="s">
        <v>386</v>
      </c>
      <c r="BH2" s="77" t="s">
        <v>387</v>
      </c>
      <c r="BI2" s="77" t="s">
        <v>387</v>
      </c>
      <c r="BJ2" s="77" t="s">
        <v>386</v>
      </c>
      <c r="BK2" s="77" t="s">
        <v>387</v>
      </c>
      <c r="BL2" s="77" t="s">
        <v>386</v>
      </c>
      <c r="BM2" s="77" t="s">
        <v>387</v>
      </c>
      <c r="BN2" s="77" t="s">
        <v>387</v>
      </c>
    </row>
    <row r="3" spans="1:66" ht="30">
      <c r="A3" s="8">
        <v>13136645781</v>
      </c>
      <c r="B3" s="8" t="s">
        <v>420</v>
      </c>
      <c r="C3" s="8" t="s">
        <v>106</v>
      </c>
      <c r="D3" s="8" t="s">
        <v>421</v>
      </c>
      <c r="E3" s="8" t="s">
        <v>422</v>
      </c>
      <c r="F3" s="8" t="s">
        <v>129</v>
      </c>
      <c r="G3" s="8" t="s">
        <v>423</v>
      </c>
    </row>
    <row r="4" spans="1:66">
      <c r="A4" s="8">
        <v>13136690688</v>
      </c>
      <c r="B4" s="8" t="s">
        <v>420</v>
      </c>
      <c r="C4" s="8" t="s">
        <v>424</v>
      </c>
      <c r="D4" s="8" t="s">
        <v>425</v>
      </c>
      <c r="E4" s="8" t="s">
        <v>426</v>
      </c>
      <c r="F4" s="8" t="s">
        <v>129</v>
      </c>
      <c r="G4" s="8" t="s">
        <v>427</v>
      </c>
    </row>
    <row r="5" spans="1:66">
      <c r="A5" s="8">
        <v>13108901275</v>
      </c>
      <c r="B5" s="8" t="s">
        <v>538</v>
      </c>
      <c r="C5" s="8" t="s">
        <v>106</v>
      </c>
      <c r="D5" s="8" t="s">
        <v>539</v>
      </c>
      <c r="E5" s="8" t="s">
        <v>540</v>
      </c>
      <c r="F5" s="8" t="s">
        <v>135</v>
      </c>
      <c r="G5" s="8" t="s">
        <v>541</v>
      </c>
    </row>
    <row r="6" spans="1:66">
      <c r="A6" s="8">
        <v>13136667485</v>
      </c>
      <c r="B6" s="8" t="s">
        <v>178</v>
      </c>
      <c r="C6" s="8" t="s">
        <v>108</v>
      </c>
      <c r="D6" s="8" t="s">
        <v>428</v>
      </c>
      <c r="E6" s="8" t="s">
        <v>429</v>
      </c>
    </row>
    <row r="7" spans="1:66" ht="135">
      <c r="A7" s="8">
        <v>13111019335</v>
      </c>
      <c r="B7" s="8" t="s">
        <v>158</v>
      </c>
      <c r="C7" s="8" t="s">
        <v>101</v>
      </c>
      <c r="D7" s="8" t="s">
        <v>524</v>
      </c>
      <c r="E7" s="8" t="s">
        <v>429</v>
      </c>
      <c r="F7" s="8" t="s">
        <v>135</v>
      </c>
      <c r="G7" s="8" t="s">
        <v>525</v>
      </c>
      <c r="H7" s="8" t="s">
        <v>135</v>
      </c>
      <c r="I7" s="8" t="s">
        <v>526</v>
      </c>
      <c r="P7" s="8" t="s">
        <v>158</v>
      </c>
      <c r="Q7" s="8" t="s">
        <v>395</v>
      </c>
      <c r="R7" s="8" t="s">
        <v>396</v>
      </c>
      <c r="S7" s="8" t="s">
        <v>397</v>
      </c>
      <c r="T7" s="8" t="s">
        <v>12</v>
      </c>
      <c r="U7" s="8" t="s">
        <v>15</v>
      </c>
      <c r="V7" s="8" t="s">
        <v>398</v>
      </c>
      <c r="X7" s="8" t="s">
        <v>399</v>
      </c>
      <c r="Y7" s="8" t="s">
        <v>400</v>
      </c>
      <c r="AB7" s="8" t="s">
        <v>19</v>
      </c>
      <c r="AE7" s="8" t="s">
        <v>403</v>
      </c>
      <c r="AH7" s="8" t="s">
        <v>527</v>
      </c>
      <c r="AI7" s="8" t="s">
        <v>406</v>
      </c>
      <c r="AK7" s="8" t="s">
        <v>528</v>
      </c>
      <c r="AL7" s="8" t="s">
        <v>135</v>
      </c>
      <c r="AM7" s="8" t="s">
        <v>529</v>
      </c>
      <c r="AN7" s="8" t="s">
        <v>409</v>
      </c>
      <c r="AQ7" s="8" t="s">
        <v>530</v>
      </c>
      <c r="AR7" s="8" t="s">
        <v>531</v>
      </c>
      <c r="AS7" s="8" t="s">
        <v>532</v>
      </c>
      <c r="AT7" s="8" t="s">
        <v>240</v>
      </c>
      <c r="AY7" s="8" t="s">
        <v>533</v>
      </c>
      <c r="AZ7" s="8" t="s">
        <v>534</v>
      </c>
      <c r="BA7" s="8" t="s">
        <v>535</v>
      </c>
      <c r="BB7" s="8" t="s">
        <v>416</v>
      </c>
      <c r="BC7" s="8" t="s">
        <v>417</v>
      </c>
      <c r="BD7" s="8" t="s">
        <v>418</v>
      </c>
      <c r="BF7" s="8" t="s">
        <v>446</v>
      </c>
      <c r="BG7" s="8" t="s">
        <v>443</v>
      </c>
      <c r="BH7" s="8" t="s">
        <v>536</v>
      </c>
      <c r="BI7" s="8" t="s">
        <v>537</v>
      </c>
      <c r="BJ7" s="8" t="s">
        <v>189</v>
      </c>
      <c r="BK7" s="8">
        <v>63</v>
      </c>
      <c r="BL7" s="8" t="s">
        <v>460</v>
      </c>
    </row>
    <row r="8" spans="1:66" ht="75">
      <c r="A8" s="8">
        <v>13136620421</v>
      </c>
      <c r="B8" s="8" t="s">
        <v>430</v>
      </c>
      <c r="C8" s="8" t="s">
        <v>431</v>
      </c>
      <c r="D8" s="8" t="s">
        <v>432</v>
      </c>
      <c r="E8" s="8" t="s">
        <v>433</v>
      </c>
      <c r="F8" s="8" t="s">
        <v>135</v>
      </c>
      <c r="G8" s="8" t="s">
        <v>434</v>
      </c>
      <c r="H8" s="8" t="s">
        <v>135</v>
      </c>
      <c r="I8" s="8" t="s">
        <v>435</v>
      </c>
      <c r="P8" s="8" t="s">
        <v>436</v>
      </c>
      <c r="Q8" s="8" t="s">
        <v>395</v>
      </c>
      <c r="R8" s="8" t="s">
        <v>396</v>
      </c>
      <c r="S8" s="8" t="s">
        <v>397</v>
      </c>
      <c r="T8" s="8" t="s">
        <v>12</v>
      </c>
      <c r="U8" s="8" t="s">
        <v>15</v>
      </c>
      <c r="V8" s="8" t="s">
        <v>398</v>
      </c>
      <c r="W8" s="8" t="s">
        <v>22</v>
      </c>
      <c r="X8" s="8" t="s">
        <v>399</v>
      </c>
      <c r="Y8" s="8" t="s">
        <v>400</v>
      </c>
      <c r="Z8" s="8" t="s">
        <v>16</v>
      </c>
      <c r="AB8" s="8" t="s">
        <v>19</v>
      </c>
      <c r="AC8" s="8" t="s">
        <v>401</v>
      </c>
      <c r="AE8" s="8" t="s">
        <v>403</v>
      </c>
      <c r="AF8" s="8" t="s">
        <v>404</v>
      </c>
      <c r="AG8" s="8" t="s">
        <v>405</v>
      </c>
      <c r="AH8" s="8" t="s">
        <v>437</v>
      </c>
      <c r="AI8" s="8" t="s">
        <v>406</v>
      </c>
      <c r="AL8" s="8" t="s">
        <v>135</v>
      </c>
      <c r="AM8" s="8" t="s">
        <v>438</v>
      </c>
      <c r="AN8" s="8" t="s">
        <v>409</v>
      </c>
      <c r="AO8" s="8" t="s">
        <v>410</v>
      </c>
      <c r="AP8" s="8" t="s">
        <v>411</v>
      </c>
      <c r="AR8" s="8" t="s">
        <v>439</v>
      </c>
      <c r="AS8" s="8" t="s">
        <v>440</v>
      </c>
      <c r="AT8" s="8" t="s">
        <v>240</v>
      </c>
      <c r="AU8" s="8" t="s">
        <v>412</v>
      </c>
      <c r="AW8" s="8" t="s">
        <v>414</v>
      </c>
      <c r="AZ8" s="8" t="s">
        <v>441</v>
      </c>
      <c r="BA8" s="8" t="s">
        <v>442</v>
      </c>
      <c r="BB8" s="8" t="s">
        <v>416</v>
      </c>
      <c r="BC8" s="8" t="s">
        <v>417</v>
      </c>
      <c r="BD8" s="8" t="s">
        <v>418</v>
      </c>
      <c r="BF8" s="8" t="s">
        <v>440</v>
      </c>
      <c r="BG8" s="8" t="s">
        <v>443</v>
      </c>
      <c r="BH8" s="8" t="s">
        <v>444</v>
      </c>
      <c r="BI8" s="8" t="s">
        <v>445</v>
      </c>
      <c r="BJ8" s="8" t="s">
        <v>189</v>
      </c>
      <c r="BK8" s="8">
        <v>6</v>
      </c>
      <c r="BL8" s="8" t="s">
        <v>446</v>
      </c>
      <c r="BM8" s="8" t="s">
        <v>447</v>
      </c>
      <c r="BN8" s="8" t="s">
        <v>448</v>
      </c>
    </row>
    <row r="9" spans="1:66">
      <c r="A9" s="8">
        <v>13136624480</v>
      </c>
      <c r="B9" s="8" t="s">
        <v>174</v>
      </c>
      <c r="C9" s="8" t="s">
        <v>82</v>
      </c>
      <c r="D9" s="8" t="s">
        <v>449</v>
      </c>
      <c r="E9" s="8" t="s">
        <v>450</v>
      </c>
      <c r="F9" s="8" t="s">
        <v>135</v>
      </c>
      <c r="G9" s="8" t="s">
        <v>451</v>
      </c>
      <c r="H9" s="8" t="s">
        <v>129</v>
      </c>
      <c r="I9" s="8" t="s">
        <v>452</v>
      </c>
      <c r="J9" s="8" t="s">
        <v>388</v>
      </c>
      <c r="Q9" s="8" t="s">
        <v>395</v>
      </c>
      <c r="R9" s="8" t="s">
        <v>396</v>
      </c>
      <c r="S9" s="8" t="s">
        <v>397</v>
      </c>
      <c r="T9" s="8" t="s">
        <v>12</v>
      </c>
      <c r="U9" s="8" t="s">
        <v>15</v>
      </c>
      <c r="V9" s="8" t="s">
        <v>398</v>
      </c>
      <c r="W9" s="8" t="s">
        <v>22</v>
      </c>
      <c r="X9" s="8" t="s">
        <v>399</v>
      </c>
      <c r="Y9" s="8" t="s">
        <v>400</v>
      </c>
      <c r="Z9" s="8" t="s">
        <v>16</v>
      </c>
      <c r="AA9" s="8" t="s">
        <v>44</v>
      </c>
      <c r="AB9" s="8" t="s">
        <v>19</v>
      </c>
      <c r="AC9" s="8" t="s">
        <v>401</v>
      </c>
      <c r="AG9" s="8" t="s">
        <v>405</v>
      </c>
      <c r="AH9" s="8" t="s">
        <v>453</v>
      </c>
      <c r="AI9" s="8" t="s">
        <v>406</v>
      </c>
      <c r="AL9" s="8" t="s">
        <v>135</v>
      </c>
      <c r="AM9" s="8" t="s">
        <v>454</v>
      </c>
      <c r="AN9" s="8" t="s">
        <v>409</v>
      </c>
      <c r="AO9" s="8" t="s">
        <v>410</v>
      </c>
      <c r="AR9" s="8" t="s">
        <v>455</v>
      </c>
      <c r="AS9" s="8" t="s">
        <v>446</v>
      </c>
      <c r="AT9" s="8" t="s">
        <v>240</v>
      </c>
      <c r="AU9" s="8" t="s">
        <v>412</v>
      </c>
      <c r="AZ9" s="8" t="s">
        <v>456</v>
      </c>
      <c r="BA9" s="8" t="s">
        <v>150</v>
      </c>
      <c r="BB9" s="8" t="s">
        <v>416</v>
      </c>
      <c r="BC9" s="8" t="s">
        <v>417</v>
      </c>
      <c r="BF9" s="8" t="s">
        <v>457</v>
      </c>
      <c r="BG9" s="8" t="s">
        <v>458</v>
      </c>
      <c r="BH9" s="8" t="s">
        <v>459</v>
      </c>
      <c r="BI9" s="8" t="s">
        <v>459</v>
      </c>
      <c r="BJ9" s="8" t="s">
        <v>135</v>
      </c>
      <c r="BK9" s="8">
        <v>61</v>
      </c>
      <c r="BL9" s="8" t="s">
        <v>460</v>
      </c>
      <c r="BM9" s="8" t="s">
        <v>461</v>
      </c>
      <c r="BN9" s="8" t="s">
        <v>462</v>
      </c>
    </row>
    <row r="10" spans="1:66">
      <c r="A10" s="8">
        <v>13136627491</v>
      </c>
      <c r="B10" s="8" t="s">
        <v>463</v>
      </c>
      <c r="C10" s="8" t="s">
        <v>464</v>
      </c>
      <c r="D10" s="8" t="s">
        <v>465</v>
      </c>
      <c r="E10" s="8" t="s">
        <v>466</v>
      </c>
      <c r="F10" s="8" t="s">
        <v>135</v>
      </c>
      <c r="G10" s="8" t="s">
        <v>467</v>
      </c>
      <c r="H10" s="8" t="s">
        <v>129</v>
      </c>
      <c r="I10" s="8" t="s">
        <v>468</v>
      </c>
      <c r="N10" s="8" t="s">
        <v>392</v>
      </c>
      <c r="R10" s="8" t="s">
        <v>396</v>
      </c>
      <c r="AF10" s="8" t="s">
        <v>404</v>
      </c>
      <c r="AH10" s="8" t="s">
        <v>469</v>
      </c>
      <c r="AI10" s="8" t="s">
        <v>406</v>
      </c>
    </row>
    <row r="11" spans="1:66">
      <c r="A11" s="8">
        <v>13136625507</v>
      </c>
      <c r="B11" s="8" t="s">
        <v>470</v>
      </c>
      <c r="C11" s="8" t="s">
        <v>471</v>
      </c>
      <c r="D11" s="8" t="s">
        <v>472</v>
      </c>
      <c r="E11" s="8" t="s">
        <v>473</v>
      </c>
      <c r="F11" s="8" t="s">
        <v>129</v>
      </c>
      <c r="G11" s="8" t="s">
        <v>474</v>
      </c>
    </row>
    <row r="12" spans="1:66">
      <c r="A12" s="8">
        <v>13136630602</v>
      </c>
      <c r="B12" s="8" t="s">
        <v>475</v>
      </c>
      <c r="C12" s="8" t="s">
        <v>116</v>
      </c>
      <c r="D12" s="8" t="s">
        <v>476</v>
      </c>
      <c r="E12" s="8" t="s">
        <v>477</v>
      </c>
    </row>
    <row r="13" spans="1:66">
      <c r="A13" s="8">
        <v>13136469548</v>
      </c>
      <c r="B13" s="8" t="s">
        <v>175</v>
      </c>
      <c r="C13" s="8" t="s">
        <v>482</v>
      </c>
      <c r="D13" s="8" t="s">
        <v>483</v>
      </c>
      <c r="E13" s="8" t="s">
        <v>484</v>
      </c>
      <c r="F13" s="8" t="s">
        <v>135</v>
      </c>
      <c r="G13" s="8" t="s">
        <v>485</v>
      </c>
      <c r="H13" s="8" t="s">
        <v>129</v>
      </c>
      <c r="I13" s="8" t="s">
        <v>486</v>
      </c>
      <c r="J13" s="8" t="s">
        <v>388</v>
      </c>
      <c r="Q13" s="8" t="s">
        <v>395</v>
      </c>
      <c r="R13" s="8" t="s">
        <v>396</v>
      </c>
      <c r="S13" s="8" t="s">
        <v>397</v>
      </c>
      <c r="T13" s="8" t="s">
        <v>12</v>
      </c>
      <c r="U13" s="8" t="s">
        <v>15</v>
      </c>
      <c r="V13" s="8" t="s">
        <v>398</v>
      </c>
      <c r="W13" s="8" t="s">
        <v>22</v>
      </c>
      <c r="X13" s="8" t="s">
        <v>399</v>
      </c>
      <c r="Y13" s="8" t="s">
        <v>400</v>
      </c>
      <c r="Z13" s="8" t="s">
        <v>16</v>
      </c>
      <c r="AA13" s="8" t="s">
        <v>44</v>
      </c>
      <c r="AB13" s="8" t="s">
        <v>19</v>
      </c>
      <c r="AC13" s="8" t="s">
        <v>401</v>
      </c>
      <c r="AE13" s="8" t="s">
        <v>403</v>
      </c>
      <c r="AF13" s="8" t="s">
        <v>404</v>
      </c>
      <c r="AG13" s="8" t="s">
        <v>405</v>
      </c>
      <c r="AH13" s="8" t="s">
        <v>487</v>
      </c>
      <c r="AI13" s="8" t="s">
        <v>406</v>
      </c>
      <c r="AJ13" s="8" t="s">
        <v>407</v>
      </c>
      <c r="AL13" s="8" t="s">
        <v>129</v>
      </c>
      <c r="AN13" s="8" t="s">
        <v>409</v>
      </c>
      <c r="AO13" s="8" t="s">
        <v>410</v>
      </c>
      <c r="AR13" s="8" t="s">
        <v>488</v>
      </c>
      <c r="AS13" s="8" t="s">
        <v>446</v>
      </c>
      <c r="AT13" s="8" t="s">
        <v>240</v>
      </c>
      <c r="AU13" s="8" t="s">
        <v>412</v>
      </c>
      <c r="AZ13" s="8" t="s">
        <v>489</v>
      </c>
      <c r="BA13" s="8" t="s">
        <v>151</v>
      </c>
      <c r="BC13" s="8" t="s">
        <v>417</v>
      </c>
      <c r="BF13" s="8" t="s">
        <v>457</v>
      </c>
      <c r="BG13" s="8" t="s">
        <v>443</v>
      </c>
      <c r="BH13" s="8" t="s">
        <v>490</v>
      </c>
      <c r="BI13" s="8" t="s">
        <v>491</v>
      </c>
      <c r="BJ13" s="8" t="s">
        <v>129</v>
      </c>
      <c r="BK13" s="8">
        <v>76</v>
      </c>
      <c r="BL13" s="8" t="s">
        <v>460</v>
      </c>
    </row>
    <row r="14" spans="1:66">
      <c r="A14" s="8">
        <v>13136539580</v>
      </c>
      <c r="B14" s="8" t="s">
        <v>478</v>
      </c>
      <c r="C14" s="8" t="s">
        <v>479</v>
      </c>
      <c r="D14" s="8" t="s">
        <v>480</v>
      </c>
      <c r="E14" s="8" t="s">
        <v>481</v>
      </c>
      <c r="F14" s="8" t="s">
        <v>129</v>
      </c>
      <c r="G14" s="8" t="s">
        <v>129</v>
      </c>
    </row>
    <row r="15" spans="1:66">
      <c r="A15" s="8">
        <v>13136447289</v>
      </c>
      <c r="B15" s="8" t="s">
        <v>176</v>
      </c>
      <c r="C15" s="8" t="s">
        <v>93</v>
      </c>
      <c r="D15" s="8" t="s">
        <v>492</v>
      </c>
      <c r="E15" s="8" t="s">
        <v>493</v>
      </c>
      <c r="F15" s="8" t="s">
        <v>129</v>
      </c>
      <c r="G15" s="8" t="s">
        <v>494</v>
      </c>
    </row>
    <row r="16" spans="1:66" ht="75">
      <c r="A16" s="8">
        <v>13132816314</v>
      </c>
      <c r="B16" s="8" t="s">
        <v>495</v>
      </c>
      <c r="C16" s="8" t="s">
        <v>496</v>
      </c>
      <c r="D16" s="8" t="s">
        <v>497</v>
      </c>
      <c r="E16" s="8" t="s">
        <v>498</v>
      </c>
      <c r="F16" s="8" t="s">
        <v>135</v>
      </c>
      <c r="G16" s="8" t="s">
        <v>499</v>
      </c>
      <c r="H16" s="8" t="s">
        <v>129</v>
      </c>
      <c r="I16" s="8" t="s">
        <v>500</v>
      </c>
      <c r="P16" s="8" t="s">
        <v>501</v>
      </c>
      <c r="Q16" s="8" t="s">
        <v>395</v>
      </c>
      <c r="R16" s="8" t="s">
        <v>396</v>
      </c>
      <c r="AG16" s="8" t="s">
        <v>405</v>
      </c>
      <c r="AH16" s="8" t="s">
        <v>502</v>
      </c>
      <c r="AI16" s="8" t="s">
        <v>406</v>
      </c>
      <c r="AL16" s="8" t="s">
        <v>135</v>
      </c>
      <c r="AM16" s="8" t="s">
        <v>503</v>
      </c>
      <c r="AN16" s="8" t="s">
        <v>409</v>
      </c>
      <c r="AR16" s="8" t="s">
        <v>504</v>
      </c>
      <c r="AS16" s="8" t="s">
        <v>440</v>
      </c>
      <c r="AT16" s="8" t="s">
        <v>240</v>
      </c>
      <c r="AU16" s="8" t="s">
        <v>412</v>
      </c>
      <c r="AV16" s="8" t="s">
        <v>413</v>
      </c>
      <c r="AZ16" s="8" t="s">
        <v>505</v>
      </c>
      <c r="BA16" s="8" t="s">
        <v>506</v>
      </c>
      <c r="BE16" s="8" t="s">
        <v>507</v>
      </c>
      <c r="BF16" s="8" t="s">
        <v>457</v>
      </c>
      <c r="BG16" s="8" t="s">
        <v>443</v>
      </c>
      <c r="BH16" s="8" t="s">
        <v>508</v>
      </c>
      <c r="BI16" s="8" t="s">
        <v>509</v>
      </c>
      <c r="BJ16" s="8" t="s">
        <v>135</v>
      </c>
      <c r="BK16" s="8">
        <v>7</v>
      </c>
      <c r="BL16" s="8" t="s">
        <v>460</v>
      </c>
      <c r="BM16" s="8" t="s">
        <v>510</v>
      </c>
      <c r="BN16" s="8" t="s">
        <v>511</v>
      </c>
    </row>
    <row r="17" spans="1:66">
      <c r="A17" s="8">
        <v>13112316531</v>
      </c>
      <c r="B17" s="8" t="s">
        <v>495</v>
      </c>
      <c r="C17" s="8" t="s">
        <v>107</v>
      </c>
      <c r="D17" s="8" t="s">
        <v>497</v>
      </c>
      <c r="E17" s="8" t="s">
        <v>498</v>
      </c>
    </row>
    <row r="18" spans="1:66">
      <c r="A18" s="8">
        <v>13108869933</v>
      </c>
      <c r="B18" s="8" t="s">
        <v>161</v>
      </c>
      <c r="C18" s="8" t="s">
        <v>113</v>
      </c>
      <c r="D18" s="8" t="s">
        <v>542</v>
      </c>
      <c r="E18" s="8" t="s">
        <v>543</v>
      </c>
      <c r="F18" s="8" t="s">
        <v>135</v>
      </c>
      <c r="G18" s="8" t="s">
        <v>544</v>
      </c>
    </row>
    <row r="19" spans="1:66">
      <c r="A19" s="8">
        <v>13108420847</v>
      </c>
      <c r="B19" s="8" t="s">
        <v>545</v>
      </c>
      <c r="C19" s="8" t="s">
        <v>546</v>
      </c>
      <c r="D19" s="8" t="s">
        <v>547</v>
      </c>
      <c r="E19" s="8" t="s">
        <v>548</v>
      </c>
      <c r="F19" s="8" t="s">
        <v>129</v>
      </c>
      <c r="G19" s="8" t="s">
        <v>549</v>
      </c>
    </row>
    <row r="20" spans="1:66">
      <c r="A20" s="8">
        <v>13121225080</v>
      </c>
      <c r="B20" s="8" t="s">
        <v>177</v>
      </c>
      <c r="C20" s="8" t="s">
        <v>99</v>
      </c>
      <c r="D20" s="8" t="s">
        <v>512</v>
      </c>
      <c r="E20" s="8" t="s">
        <v>513</v>
      </c>
      <c r="F20" s="8" t="s">
        <v>135</v>
      </c>
      <c r="G20" s="8" t="s">
        <v>514</v>
      </c>
      <c r="H20" s="8" t="s">
        <v>129</v>
      </c>
      <c r="I20" s="8" t="s">
        <v>515</v>
      </c>
      <c r="J20" s="8" t="s">
        <v>388</v>
      </c>
      <c r="R20" s="8" t="s">
        <v>396</v>
      </c>
      <c r="AG20" s="8" t="s">
        <v>405</v>
      </c>
      <c r="AH20" s="8" t="s">
        <v>516</v>
      </c>
      <c r="AI20" s="8" t="s">
        <v>406</v>
      </c>
      <c r="AL20" s="8" t="s">
        <v>135</v>
      </c>
      <c r="AM20" s="8" t="s">
        <v>517</v>
      </c>
      <c r="AO20" s="8" t="s">
        <v>410</v>
      </c>
      <c r="AR20" s="8" t="s">
        <v>518</v>
      </c>
      <c r="AS20" s="8" t="s">
        <v>446</v>
      </c>
      <c r="AU20" s="8" t="s">
        <v>412</v>
      </c>
      <c r="AZ20" s="8" t="s">
        <v>519</v>
      </c>
      <c r="BA20" s="8" t="s">
        <v>520</v>
      </c>
      <c r="BC20" s="8" t="s">
        <v>417</v>
      </c>
      <c r="BD20" s="8" t="s">
        <v>418</v>
      </c>
      <c r="BF20" s="8" t="s">
        <v>446</v>
      </c>
      <c r="BG20" s="8" t="s">
        <v>147</v>
      </c>
      <c r="BH20" s="8" t="s">
        <v>521</v>
      </c>
      <c r="BI20" s="8" t="s">
        <v>522</v>
      </c>
      <c r="BJ20" s="8" t="s">
        <v>135</v>
      </c>
      <c r="BK20" s="8">
        <v>3</v>
      </c>
      <c r="BL20" s="8" t="s">
        <v>446</v>
      </c>
      <c r="BM20" s="8" t="s">
        <v>523</v>
      </c>
      <c r="BN20" s="8" t="s">
        <v>515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8"/>
  <sheetViews>
    <sheetView topLeftCell="A34" workbookViewId="0">
      <selection activeCell="E51" sqref="E51"/>
    </sheetView>
  </sheetViews>
  <sheetFormatPr defaultColWidth="11.42578125" defaultRowHeight="15"/>
  <cols>
    <col min="1" max="1" width="21.5703125" style="5" bestFit="1" customWidth="1"/>
    <col min="2" max="16384" width="11.42578125" style="5"/>
  </cols>
  <sheetData>
    <row r="1" spans="1:1" s="6" customFormat="1">
      <c r="A1" s="1" t="s">
        <v>162</v>
      </c>
    </row>
    <row r="2" spans="1:1">
      <c r="A2" s="6" t="s">
        <v>135</v>
      </c>
    </row>
    <row r="3" spans="1:1">
      <c r="A3" s="6" t="s">
        <v>129</v>
      </c>
    </row>
    <row r="4" spans="1:1">
      <c r="A4" s="6" t="s">
        <v>134</v>
      </c>
    </row>
    <row r="5" spans="1:1">
      <c r="A5" s="6" t="s">
        <v>41</v>
      </c>
    </row>
    <row r="7" spans="1:1">
      <c r="A7" s="6" t="s">
        <v>135</v>
      </c>
    </row>
    <row r="8" spans="1:1">
      <c r="A8" s="6" t="s">
        <v>132</v>
      </c>
    </row>
    <row r="9" spans="1:1">
      <c r="A9" s="6" t="s">
        <v>147</v>
      </c>
    </row>
    <row r="11" spans="1:1">
      <c r="A11" s="6" t="s">
        <v>8</v>
      </c>
    </row>
    <row r="12" spans="1:1">
      <c r="A12" s="6" t="s">
        <v>70</v>
      </c>
    </row>
    <row r="13" spans="1:1">
      <c r="A13" s="6" t="s">
        <v>5</v>
      </c>
    </row>
    <row r="14" spans="1:1">
      <c r="A14" s="6" t="s">
        <v>7</v>
      </c>
    </row>
    <row r="15" spans="1:1">
      <c r="A15" s="6" t="s">
        <v>57</v>
      </c>
    </row>
    <row r="17" spans="1:1">
      <c r="A17" s="6" t="s">
        <v>50</v>
      </c>
    </row>
    <row r="18" spans="1:1">
      <c r="A18" s="6" t="s">
        <v>51</v>
      </c>
    </row>
    <row r="19" spans="1:1">
      <c r="A19" s="6" t="s">
        <v>52</v>
      </c>
    </row>
    <row r="20" spans="1:1">
      <c r="A20" s="6" t="s">
        <v>53</v>
      </c>
    </row>
    <row r="22" spans="1:1">
      <c r="A22" s="6" t="s">
        <v>129</v>
      </c>
    </row>
    <row r="23" spans="1:1">
      <c r="A23" s="6" t="s">
        <v>143</v>
      </c>
    </row>
    <row r="24" spans="1:1">
      <c r="A24" s="6" t="s">
        <v>137</v>
      </c>
    </row>
    <row r="25" spans="1:1">
      <c r="A25" s="6" t="s">
        <v>41</v>
      </c>
    </row>
    <row r="26" spans="1:1">
      <c r="A26" s="6" t="s">
        <v>134</v>
      </c>
    </row>
    <row r="28" spans="1:1">
      <c r="A28" s="6" t="s">
        <v>135</v>
      </c>
    </row>
    <row r="29" spans="1:1">
      <c r="A29" s="6" t="s">
        <v>129</v>
      </c>
    </row>
    <row r="30" spans="1:1">
      <c r="A30" s="6" t="s">
        <v>41</v>
      </c>
    </row>
    <row r="32" spans="1:1">
      <c r="A32" s="6" t="s">
        <v>14</v>
      </c>
    </row>
    <row r="33" spans="1:1">
      <c r="A33" s="6" t="s">
        <v>17</v>
      </c>
    </row>
    <row r="34" spans="1:1">
      <c r="A34" s="6" t="s">
        <v>20</v>
      </c>
    </row>
    <row r="35" spans="1:1">
      <c r="A35" s="6" t="s">
        <v>23</v>
      </c>
    </row>
    <row r="36" spans="1:1">
      <c r="A36" s="6" t="s">
        <v>26</v>
      </c>
    </row>
    <row r="37" spans="1:1">
      <c r="A37" s="6" t="s">
        <v>29</v>
      </c>
    </row>
    <row r="38" spans="1:1">
      <c r="A38" s="6" t="s">
        <v>32</v>
      </c>
    </row>
    <row r="39" spans="1:1">
      <c r="A39" s="6" t="s">
        <v>35</v>
      </c>
    </row>
    <row r="40" spans="1:1">
      <c r="A40" s="6" t="s">
        <v>38</v>
      </c>
    </row>
    <row r="42" spans="1:1">
      <c r="A42" s="6" t="s">
        <v>68</v>
      </c>
    </row>
    <row r="43" spans="1:1">
      <c r="A43" s="6" t="s">
        <v>9</v>
      </c>
    </row>
    <row r="44" spans="1:1">
      <c r="A44" s="6" t="s">
        <v>66</v>
      </c>
    </row>
    <row r="45" spans="1:1">
      <c r="A45" s="6" t="s">
        <v>6</v>
      </c>
    </row>
    <row r="47" spans="1:1">
      <c r="A47" s="6" t="s">
        <v>141</v>
      </c>
    </row>
    <row r="48" spans="1:1">
      <c r="A48" s="6" t="s">
        <v>140</v>
      </c>
    </row>
    <row r="49" spans="1:1">
      <c r="A49" s="6" t="s">
        <v>159</v>
      </c>
    </row>
    <row r="50" spans="1:1">
      <c r="A50" s="6" t="s">
        <v>142</v>
      </c>
    </row>
    <row r="51" spans="1:1">
      <c r="A51" s="6" t="s">
        <v>160</v>
      </c>
    </row>
    <row r="52" spans="1:1">
      <c r="A52" s="6" t="s">
        <v>133</v>
      </c>
    </row>
    <row r="53" spans="1:1">
      <c r="A53" s="6" t="s">
        <v>42</v>
      </c>
    </row>
    <row r="54" spans="1:1">
      <c r="A54" s="6" t="s">
        <v>41</v>
      </c>
    </row>
    <row r="55" spans="1:1">
      <c r="A55" s="6"/>
    </row>
    <row r="57" spans="1:1">
      <c r="A57" s="6" t="s">
        <v>144</v>
      </c>
    </row>
    <row r="58" spans="1:1">
      <c r="A58" s="6" t="s">
        <v>149</v>
      </c>
    </row>
    <row r="59" spans="1:1">
      <c r="A59" s="6" t="s">
        <v>163</v>
      </c>
    </row>
    <row r="63" spans="1:1">
      <c r="A63" s="6" t="s">
        <v>164</v>
      </c>
    </row>
    <row r="64" spans="1:1">
      <c r="A64" s="6" t="s">
        <v>165</v>
      </c>
    </row>
    <row r="65" spans="1:1">
      <c r="A65" s="6" t="s">
        <v>166</v>
      </c>
    </row>
    <row r="66" spans="1:1">
      <c r="A66" s="6" t="s">
        <v>167</v>
      </c>
    </row>
    <row r="67" spans="1:1">
      <c r="A67" s="6" t="s">
        <v>134</v>
      </c>
    </row>
    <row r="68" spans="1:1">
      <c r="A68" s="6" t="s">
        <v>147</v>
      </c>
    </row>
    <row r="70" spans="1:1">
      <c r="A70" s="6" t="s">
        <v>168</v>
      </c>
    </row>
    <row r="71" spans="1:1">
      <c r="A71" s="6" t="s">
        <v>169</v>
      </c>
    </row>
    <row r="72" spans="1:1">
      <c r="A72" s="6" t="s">
        <v>170</v>
      </c>
    </row>
    <row r="73" spans="1:1">
      <c r="A73" s="6" t="s">
        <v>171</v>
      </c>
    </row>
    <row r="74" spans="1:1">
      <c r="A74" s="6" t="s">
        <v>41</v>
      </c>
    </row>
    <row r="76" spans="1:1">
      <c r="A76" s="5" t="s">
        <v>135</v>
      </c>
    </row>
    <row r="77" spans="1:1">
      <c r="A77" s="5" t="s">
        <v>172</v>
      </c>
    </row>
    <row r="78" spans="1:1">
      <c r="A78" s="5" t="s">
        <v>144</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ctivity_x0020_type xmlns="91287c56-fd86-4826-8399-f4e717ffbed7" xsi:nil="true"/>
    <Location xmlns="91287c56-fd86-4826-8399-f4e717ffbed7" xsi:nil="true"/>
    <Kontos_x0020_code xmlns="91287c56-fd86-4826-8399-f4e717ffbed7">AFI2008</Kontos_x0020_cod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F82457D6CF574E93CB41C3ED8AAF97" ma:contentTypeVersion="9" ma:contentTypeDescription="Create a new document." ma:contentTypeScope="" ma:versionID="fc63da680857e21cee70c3caa3eac4fe">
  <xsd:schema xmlns:xsd="http://www.w3.org/2001/XMLSchema" xmlns:xs="http://www.w3.org/2001/XMLSchema" xmlns:p="http://schemas.microsoft.com/office/2006/metadata/properties" xmlns:ns2="91287c56-fd86-4826-8399-f4e717ffbed7" xmlns:ns3="d6683c56-90e6-444a-b524-8bc53d4fdfa0" targetNamespace="http://schemas.microsoft.com/office/2006/metadata/properties" ma:root="true" ma:fieldsID="aaae25793d07d42d4ad8f8f0961ff9d0" ns2:_="" ns3:_="">
    <xsd:import namespace="91287c56-fd86-4826-8399-f4e717ffbed7"/>
    <xsd:import namespace="d6683c56-90e6-444a-b524-8bc53d4fdfa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Kontos_x0020_code" minOccurs="0"/>
                <xsd:element ref="ns2:Activity_x0020_type" minOccurs="0"/>
                <xsd:element ref="ns2: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287c56-fd86-4826-8399-f4e717ffbe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Kontos_x0020_code" ma:index="12" nillable="true" ma:displayName="Kontos code" ma:default="AFI2008" ma:internalName="Kontos_x0020_code">
      <xsd:simpleType>
        <xsd:restriction base="dms:Text">
          <xsd:maxLength value="255"/>
        </xsd:restriction>
      </xsd:simpleType>
    </xsd:element>
    <xsd:element name="Activity_x0020_type" ma:index="13" nillable="true" ma:displayName="Activity type" ma:internalName="Activity_x0020_type">
      <xsd:simpleType>
        <xsd:restriction base="dms:Text">
          <xsd:maxLength value="255"/>
        </xsd:restriction>
      </xsd:simpleType>
    </xsd:element>
    <xsd:element name="Location" ma:index="14" nillable="true" ma:displayName="Location" ma:internalName="Loca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83c56-90e6-444a-b524-8bc53d4fdfa0"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148EAE-EB3F-4D6E-AF36-A06379F3B829}">
  <ds:schemaRefs>
    <ds:schemaRef ds:uri="http://schemas.microsoft.com/sharepoint/v3/contenttype/forms"/>
  </ds:schemaRefs>
</ds:datastoreItem>
</file>

<file path=customXml/itemProps2.xml><?xml version="1.0" encoding="utf-8"?>
<ds:datastoreItem xmlns:ds="http://schemas.openxmlformats.org/officeDocument/2006/customXml" ds:itemID="{55F136A1-D008-4058-BAD1-BC0429181ECE}">
  <ds:schemaRefs>
    <ds:schemaRef ds:uri="http://schemas.microsoft.com/office/2006/metadata/properties"/>
    <ds:schemaRef ds:uri="http://schemas.microsoft.com/office/2006/documentManagement/types"/>
    <ds:schemaRef ds:uri="91287c56-fd86-4826-8399-f4e717ffbed7"/>
    <ds:schemaRef ds:uri="http://purl.org/dc/dcmitype/"/>
    <ds:schemaRef ds:uri="http://purl.org/dc/terms/"/>
    <ds:schemaRef ds:uri="http://purl.org/dc/elements/1.1/"/>
    <ds:schemaRef ds:uri="http://schemas.microsoft.com/office/infopath/2007/PartnerControls"/>
    <ds:schemaRef ds:uri="http://schemas.openxmlformats.org/package/2006/metadata/core-properties"/>
    <ds:schemaRef ds:uri="d6683c56-90e6-444a-b524-8bc53d4fdfa0"/>
    <ds:schemaRef ds:uri="http://www.w3.org/XML/1998/namespace"/>
  </ds:schemaRefs>
</ds:datastoreItem>
</file>

<file path=customXml/itemProps3.xml><?xml version="1.0" encoding="utf-8"?>
<ds:datastoreItem xmlns:ds="http://schemas.openxmlformats.org/officeDocument/2006/customXml" ds:itemID="{81C222A6-DAE9-4DD2-BE77-E87F864907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287c56-fd86-4826-8399-f4e717ffbed7"/>
    <ds:schemaRef ds:uri="d6683c56-90e6-444a-b524-8bc53d4fdf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7</vt:i4>
      </vt:variant>
    </vt:vector>
  </HeadingPairs>
  <TitlesOfParts>
    <vt:vector size="7" baseType="lpstr">
      <vt:lpstr>Source for Dashboard</vt:lpstr>
      <vt:lpstr>Cover Page</vt:lpstr>
      <vt:lpstr>Dashboard</vt:lpstr>
      <vt:lpstr>Catalogue of CGS Intervention</vt:lpstr>
      <vt:lpstr>Pivot</vt:lpstr>
      <vt:lpstr>Questionnaire - Survey</vt:lpstr>
      <vt:lpstr>Drop-down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dc:creator>
  <cp:keywords/>
  <dc:description/>
  <cp:lastModifiedBy>hp</cp:lastModifiedBy>
  <cp:revision/>
  <dcterms:created xsi:type="dcterms:W3CDTF">2020-10-15T10:49:43Z</dcterms:created>
  <dcterms:modified xsi:type="dcterms:W3CDTF">2021-12-13T21:55:28Z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0x01010014F82457D6CF574E93CB41C3ED8AAF97</vt:lpwstr>
  </property>
</Properties>
</file>